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0080" windowHeight="11640" tabRatio="886" firstSheet="13" activeTab="27"/>
  </bookViews>
  <sheets>
    <sheet name="Застр.1" sheetId="1" r:id="rId1"/>
    <sheet name="Застр.2" sheetId="2" r:id="rId2"/>
    <sheet name="Застр.3" sheetId="3" r:id="rId3"/>
    <sheet name="Застр.5" sheetId="4" r:id="rId4"/>
    <sheet name="Застр.6" sheetId="5" r:id="rId5"/>
    <sheet name="Комм.2" sheetId="6" r:id="rId6"/>
    <sheet name="Комм.7" sheetId="7" r:id="rId7"/>
    <sheet name="Комм.9" sheetId="8" r:id="rId8"/>
    <sheet name="Комм.12" sheetId="9" r:id="rId9"/>
    <sheet name="Комм.13" sheetId="10" r:id="rId10"/>
    <sheet name="Комм.14" sheetId="11" r:id="rId11"/>
    <sheet name="Комм.15" sheetId="12" r:id="rId12"/>
    <sheet name="Комм.16" sheetId="13" r:id="rId13"/>
    <sheet name="Комм.17" sheetId="14" r:id="rId14"/>
    <sheet name="Комм.18" sheetId="15" r:id="rId15"/>
    <sheet name="Кооп.3" sheetId="16" r:id="rId16"/>
    <sheet name="Кооп.3а" sheetId="17" r:id="rId17"/>
    <sheet name="Кооп.5" sheetId="18" r:id="rId18"/>
    <sheet name="Кооп.7" sheetId="19" r:id="rId19"/>
    <sheet name="Маяк.1" sheetId="20" r:id="rId20"/>
    <sheet name="Маяк.2" sheetId="21" r:id="rId21"/>
    <sheet name="Маяк.4" sheetId="22" r:id="rId22"/>
    <sheet name="Маяк.5" sheetId="23" r:id="rId23"/>
    <sheet name="Маяк.6" sheetId="24" r:id="rId24"/>
    <sheet name="Маяк.9" sheetId="25" r:id="rId25"/>
    <sheet name="Маяк.10" sheetId="26" r:id="rId26"/>
    <sheet name="Маяк.11" sheetId="27" r:id="rId27"/>
    <sheet name="Маяк.12" sheetId="28" r:id="rId28"/>
    <sheet name="Набер.5" sheetId="29" r:id="rId29"/>
    <sheet name="Песч.13" sheetId="30" r:id="rId30"/>
    <sheet name="Песч.14" sheetId="31" r:id="rId31"/>
    <sheet name="Песч.15" sheetId="32" r:id="rId32"/>
    <sheet name="Песч.16" sheetId="33" r:id="rId33"/>
    <sheet name="Пролет.54" sheetId="34" r:id="rId34"/>
    <sheet name="Сов.166" sheetId="35" r:id="rId35"/>
    <sheet name="Сов.168" sheetId="36" r:id="rId36"/>
    <sheet name="Стр.66" sheetId="37" r:id="rId37"/>
  </sheets>
  <definedNames>
    <definedName name="_xlnm.Print_Area" localSheetId="0">'Застр.1'!$A$1:$G$37</definedName>
    <definedName name="_xlnm.Print_Area" localSheetId="1">'Застр.2'!$A$1:$G$41</definedName>
    <definedName name="_xlnm.Print_Area" localSheetId="2">'Застр.3'!$A$1:$G$39</definedName>
    <definedName name="_xlnm.Print_Area" localSheetId="3">'Застр.5'!$A$1:$G$40</definedName>
    <definedName name="_xlnm.Print_Area" localSheetId="4">'Застр.6'!$A$1:$G$38</definedName>
    <definedName name="_xlnm.Print_Area" localSheetId="8">'Комм.12'!$A$1:$G$72</definedName>
    <definedName name="_xlnm.Print_Area" localSheetId="9">'Комм.13'!$A$1:$G$76</definedName>
    <definedName name="_xlnm.Print_Area" localSheetId="10">'Комм.14'!$A$1:$G$62</definedName>
    <definedName name="_xlnm.Print_Area" localSheetId="11">'Комм.15'!$A$1:$G$73</definedName>
    <definedName name="_xlnm.Print_Area" localSheetId="12">'Комм.16'!$A$1:$G$63</definedName>
    <definedName name="_xlnm.Print_Area" localSheetId="13">'Комм.17'!$A$1:$G$70</definedName>
    <definedName name="_xlnm.Print_Area" localSheetId="14">'Комм.18'!$A$1:$G$71</definedName>
    <definedName name="_xlnm.Print_Area" localSheetId="5">'Комм.2'!$A$1:$G$68</definedName>
    <definedName name="_xlnm.Print_Area" localSheetId="6">'Комм.7'!$A$1:$G$66</definedName>
    <definedName name="_xlnm.Print_Area" localSheetId="7">'Комм.9'!$A$1:$G$68</definedName>
    <definedName name="_xlnm.Print_Area" localSheetId="15">'Кооп.3'!$A$1:$G$37</definedName>
    <definedName name="_xlnm.Print_Area" localSheetId="16">'Кооп.3а'!$A$1:$G$48</definedName>
    <definedName name="_xlnm.Print_Area" localSheetId="17">'Кооп.5'!$A$1:$G$38</definedName>
    <definedName name="_xlnm.Print_Area" localSheetId="18">'Кооп.7'!$A$1:$G$37</definedName>
    <definedName name="_xlnm.Print_Area" localSheetId="19">'Маяк.1'!$A$1:$G$43</definedName>
    <definedName name="_xlnm.Print_Area" localSheetId="25">'Маяк.10'!$A$1:$G$37</definedName>
    <definedName name="_xlnm.Print_Area" localSheetId="26">'Маяк.11'!$A$1:$G$41</definedName>
    <definedName name="_xlnm.Print_Area" localSheetId="27">'Маяк.12'!$A$1:$G$63</definedName>
    <definedName name="_xlnm.Print_Area" localSheetId="20">'Маяк.2'!$A$1:$G$83</definedName>
    <definedName name="_xlnm.Print_Area" localSheetId="21">'Маяк.4'!$A$1:$G$71</definedName>
    <definedName name="_xlnm.Print_Area" localSheetId="22">'Маяк.5'!$A$1:$G$41</definedName>
    <definedName name="_xlnm.Print_Area" localSheetId="23">'Маяк.6'!$A$1:$G$37</definedName>
    <definedName name="_xlnm.Print_Area" localSheetId="24">'Маяк.9'!$A$1:$G$35</definedName>
    <definedName name="_xlnm.Print_Area" localSheetId="28">'Набер.5'!$A$1:$G$39</definedName>
    <definedName name="_xlnm.Print_Area" localSheetId="29">'Песч.13'!$A$1:$G$35</definedName>
    <definedName name="_xlnm.Print_Area" localSheetId="30">'Песч.14'!$A$1:$G$35</definedName>
    <definedName name="_xlnm.Print_Area" localSheetId="31">'Песч.15'!$A$1:$G$37</definedName>
    <definedName name="_xlnm.Print_Area" localSheetId="32">'Песч.16'!$A$1:$G$35</definedName>
    <definedName name="_xlnm.Print_Area" localSheetId="33">'Пролет.54'!$A$1:$G$38</definedName>
    <definedName name="_xlnm.Print_Area" localSheetId="34">'Сов.166'!$A$1:$G$36</definedName>
    <definedName name="_xlnm.Print_Area" localSheetId="35">'Сов.168'!$A$1:$G$37</definedName>
    <definedName name="_xlnm.Print_Area" localSheetId="36">'Стр.66'!$A$1:$G$26</definedName>
  </definedNames>
  <calcPr fullCalcOnLoad="1"/>
</workbook>
</file>

<file path=xl/sharedStrings.xml><?xml version="1.0" encoding="utf-8"?>
<sst xmlns="http://schemas.openxmlformats.org/spreadsheetml/2006/main" count="2192" uniqueCount="279">
  <si>
    <t>Сумма</t>
  </si>
  <si>
    <t xml:space="preserve">Наименование выполненных работ </t>
  </si>
  <si>
    <t>Освещение мест общего пользования</t>
  </si>
  <si>
    <t>Профилактическая дератизация</t>
  </si>
  <si>
    <r>
      <t>Сумма</t>
    </r>
    <r>
      <rPr>
        <sz val="10"/>
        <rFont val="Arial"/>
        <family val="2"/>
      </rPr>
      <t xml:space="preserve"> ( руб.)</t>
    </r>
  </si>
  <si>
    <t xml:space="preserve">сентябрь </t>
  </si>
  <si>
    <t>Лицевой счет многоквартирного дома</t>
  </si>
  <si>
    <r>
      <t xml:space="preserve">Тарифы 2011г.: </t>
    </r>
    <r>
      <rPr>
        <sz val="10"/>
        <rFont val="Arial"/>
        <family val="2"/>
      </rPr>
      <t xml:space="preserve"> содержание и текущий ремонт общего имущества                                         (в т.ч. вывоз ТБО 1,60 руб.)</t>
    </r>
  </si>
  <si>
    <t>Управление МКД  15%</t>
  </si>
  <si>
    <t>Вывоз ТБО, включая крупногабаритные 211 руб. за м3</t>
  </si>
  <si>
    <t>Содержание и текущий ремонт ВСЕГО, руб.:</t>
  </si>
  <si>
    <t>по адресу:  д.№1 по ул.Застройщиков  в г.Красавино</t>
  </si>
  <si>
    <t>по адресу:  д.№2 по ул.Застройщиков  в г.Красавино</t>
  </si>
  <si>
    <t>по адресу:  д.№3 по ул.Застройщиков  в г.Красавино</t>
  </si>
  <si>
    <t>по адресу:  д.№5 по ул.Застройщиков  в г.Красавино</t>
  </si>
  <si>
    <t>по адресу:  д.№6 по ул.Застройщиков  в г.Красавино</t>
  </si>
  <si>
    <t>по адресу:  д.№2 по ул.Коммунальная  в г.Красавино</t>
  </si>
  <si>
    <t>по адресу:  д.№7 по ул.Коммунальная  в г.Красавино</t>
  </si>
  <si>
    <t>по адресу:  д.№9 по ул.Коммунальная  в г.Красавино</t>
  </si>
  <si>
    <t>по адресу:  д.№12 по ул.Коммунальная  в г.Красавино</t>
  </si>
  <si>
    <t>по адресу:  д.№13 по ул.Коммунальная  в г.Красавино</t>
  </si>
  <si>
    <t>по адресу:  д.№14 по ул.Коммунальная  в г.Красавино</t>
  </si>
  <si>
    <t>по адресу:  д.№15 по ул.Коммунальная  в г.Красавино</t>
  </si>
  <si>
    <t>по адресу:  д.№16 по ул.Коммунальная  в г.Красавино</t>
  </si>
  <si>
    <t>по адресу:  д.№17 по ул.Коммунальная  в г.Красавино</t>
  </si>
  <si>
    <t>по адресу:  д.№18 по ул.Коммунальная  в г.Красавино</t>
  </si>
  <si>
    <t>по адресу:  д.№1 по ул.Маяковского  в г.Красавино</t>
  </si>
  <si>
    <t>по адресу:  д.№4 по ул.Маяковского  в г.Красавино</t>
  </si>
  <si>
    <t>по адресу:  д.№5 по ул.Маяковского  в г.Красавино</t>
  </si>
  <si>
    <t>по адресу:  д.№6 по ул.Маяковского  в г.Красавино</t>
  </si>
  <si>
    <t>по адресу:  д.№9 по ул.Маяковского  в г.Красавино</t>
  </si>
  <si>
    <t>по адресу:  д.№10 по ул.Маяковского  в г.Красавино</t>
  </si>
  <si>
    <t>по адресу:  д.№11 по ул.Маяковского  в г.Красавино</t>
  </si>
  <si>
    <t>по адресу:  д.№5 по ул.Набережная  в г.Красавино</t>
  </si>
  <si>
    <t>по адресу:  д.№13 по ул.Песчаная  в г.Красавино</t>
  </si>
  <si>
    <r>
      <t xml:space="preserve">Общая площадь </t>
    </r>
    <r>
      <rPr>
        <sz val="10"/>
        <rFont val="Arial"/>
        <family val="2"/>
      </rPr>
      <t>по техпаспорту - 98,1 м2, жилая - 70,2м2</t>
    </r>
  </si>
  <si>
    <r>
      <t xml:space="preserve">Общая площадь </t>
    </r>
    <r>
      <rPr>
        <sz val="10"/>
        <rFont val="Arial"/>
        <family val="2"/>
      </rPr>
      <t>по техпаспорту - 99,1 м2, жилая - 71,9м2</t>
    </r>
  </si>
  <si>
    <r>
      <t xml:space="preserve">Общая площадь </t>
    </r>
    <r>
      <rPr>
        <sz val="10"/>
        <rFont val="Arial"/>
        <family val="2"/>
      </rPr>
      <t>по техпаспорту - 104,1 м2, жилая - 83,9м2</t>
    </r>
  </si>
  <si>
    <r>
      <t xml:space="preserve">Общая площадь </t>
    </r>
    <r>
      <rPr>
        <sz val="10"/>
        <rFont val="Arial"/>
        <family val="2"/>
      </rPr>
      <t>по техпаспорту - 107,5 м2, жилая - 85,0м2</t>
    </r>
  </si>
  <si>
    <r>
      <t xml:space="preserve">Общая площадь </t>
    </r>
    <r>
      <rPr>
        <sz val="10"/>
        <rFont val="Arial"/>
        <family val="2"/>
      </rPr>
      <t>по техпаспорту - 491,7 м2, жилая - 340,9м2</t>
    </r>
  </si>
  <si>
    <r>
      <t xml:space="preserve">Общая площадь </t>
    </r>
    <r>
      <rPr>
        <sz val="10"/>
        <rFont val="Arial"/>
        <family val="2"/>
      </rPr>
      <t>по техпаспорту - 684,4 м2, жилая - 488,6м2</t>
    </r>
  </si>
  <si>
    <r>
      <t xml:space="preserve">Общая площадь </t>
    </r>
    <r>
      <rPr>
        <sz val="10"/>
        <rFont val="Arial"/>
        <family val="2"/>
      </rPr>
      <t>по техпаспорту - 672,1 м2, жилая - 505,8м2</t>
    </r>
  </si>
  <si>
    <r>
      <t xml:space="preserve">Общая площадь </t>
    </r>
    <r>
      <rPr>
        <sz val="10"/>
        <rFont val="Arial"/>
        <family val="2"/>
      </rPr>
      <t>по техпаспорту - 681,2 м2, жилая - 457,8м2</t>
    </r>
  </si>
  <si>
    <r>
      <t xml:space="preserve">Общая площадь </t>
    </r>
    <r>
      <rPr>
        <sz val="10"/>
        <rFont val="Arial"/>
        <family val="2"/>
      </rPr>
      <t>по техпаспорту - 671,7 м2, жилая - 448,8 м2</t>
    </r>
  </si>
  <si>
    <r>
      <t xml:space="preserve">Общая площадь </t>
    </r>
    <r>
      <rPr>
        <sz val="10"/>
        <rFont val="Arial"/>
        <family val="2"/>
      </rPr>
      <t>по техпаспорту - 566,9 м2, жилая - 371,6м2</t>
    </r>
  </si>
  <si>
    <r>
      <t xml:space="preserve">Общая площадь </t>
    </r>
    <r>
      <rPr>
        <sz val="10"/>
        <rFont val="Arial"/>
        <family val="2"/>
      </rPr>
      <t>по техпаспорту - 569,8 м2, жилая - 423,2м2</t>
    </r>
  </si>
  <si>
    <r>
      <t xml:space="preserve">Общая площадь </t>
    </r>
    <r>
      <rPr>
        <sz val="10"/>
        <rFont val="Arial"/>
        <family val="2"/>
      </rPr>
      <t>по техпаспорту - 115,51 м2, жилая - 97,8м2</t>
    </r>
  </si>
  <si>
    <r>
      <t xml:space="preserve">Общая площадь </t>
    </r>
    <r>
      <rPr>
        <sz val="10"/>
        <rFont val="Arial"/>
        <family val="2"/>
      </rPr>
      <t>по техпаспорту - 520,5 м2, жилая - 284,7м2</t>
    </r>
  </si>
  <si>
    <r>
      <t xml:space="preserve">Общая площадь </t>
    </r>
    <r>
      <rPr>
        <sz val="10"/>
        <rFont val="Arial"/>
        <family val="2"/>
      </rPr>
      <t>по техпаспорту - 96,2 м2, жилая - 75,6м2</t>
    </r>
  </si>
  <si>
    <r>
      <t xml:space="preserve">Общая площадь </t>
    </r>
    <r>
      <rPr>
        <sz val="10"/>
        <rFont val="Arial"/>
        <family val="2"/>
      </rPr>
      <t>по техпаспорту - 98,1 м2, жилая - 66,6м2</t>
    </r>
  </si>
  <si>
    <r>
      <t xml:space="preserve">Общая площадь </t>
    </r>
    <r>
      <rPr>
        <sz val="10"/>
        <rFont val="Arial"/>
        <family val="2"/>
      </rPr>
      <t>по техпаспорту - 98,0 м2, жилая - 78,1 м2</t>
    </r>
  </si>
  <si>
    <r>
      <t xml:space="preserve">Общая площадь </t>
    </r>
    <r>
      <rPr>
        <sz val="10"/>
        <rFont val="Arial"/>
        <family val="2"/>
      </rPr>
      <t>по техпаспорту - 120,8 м2, жилая - 81,0м2</t>
    </r>
  </si>
  <si>
    <t>по адресу:  д.№3 по ул.Кооперативная  в г.Красавино</t>
  </si>
  <si>
    <t>по адресу:  д.№3а по ул.Кооперативная  в г.Красавино</t>
  </si>
  <si>
    <t>по адресу:  д.№5 по ул.Кооперативная  в г.Красавино</t>
  </si>
  <si>
    <t>по адресу:  д.№7 по ул.Кооперативная  в г.Красавино</t>
  </si>
  <si>
    <r>
      <t xml:space="preserve">Общая площадь </t>
    </r>
    <r>
      <rPr>
        <sz val="10"/>
        <rFont val="Arial"/>
        <family val="2"/>
      </rPr>
      <t>по техпаспорту - 100,1 м2, жилая - 79,5м2</t>
    </r>
  </si>
  <si>
    <t>октябрь</t>
  </si>
  <si>
    <t>Остаток средств на 01.01.2012г.</t>
  </si>
  <si>
    <t xml:space="preserve">показания счетчика: на  01.01.12.      ( </t>
  </si>
  <si>
    <t>кВт)</t>
  </si>
  <si>
    <t>Сумма ВСЕГО:                                 (</t>
  </si>
  <si>
    <t>кВт х 2,79 руб.)</t>
  </si>
  <si>
    <t>январь -</t>
  </si>
  <si>
    <t>м3</t>
  </si>
  <si>
    <t>февраль -</t>
  </si>
  <si>
    <t>март -</t>
  </si>
  <si>
    <t xml:space="preserve">апрель -  </t>
  </si>
  <si>
    <t xml:space="preserve">май - </t>
  </si>
  <si>
    <t xml:space="preserve">июнь -  </t>
  </si>
  <si>
    <t xml:space="preserve">июль -  </t>
  </si>
  <si>
    <t xml:space="preserve">август  -  </t>
  </si>
  <si>
    <t xml:space="preserve">сентябрь -  </t>
  </si>
  <si>
    <t xml:space="preserve">октябрь -  </t>
  </si>
  <si>
    <t xml:space="preserve">ноябрь -  </t>
  </si>
  <si>
    <t xml:space="preserve">декабрь -  </t>
  </si>
  <si>
    <r>
      <t xml:space="preserve">Общая площадь </t>
    </r>
    <r>
      <rPr>
        <sz val="10"/>
        <rFont val="Arial"/>
        <family val="2"/>
      </rPr>
      <t>по техпаспорту - 685,0 м2, жилая - 518,2 м2</t>
    </r>
  </si>
  <si>
    <r>
      <t xml:space="preserve">Общая площадь </t>
    </r>
    <r>
      <rPr>
        <sz val="10"/>
        <rFont val="Arial"/>
        <family val="2"/>
      </rPr>
      <t>по техпаспорту - 640,9 м2, жилая - 440,8м2</t>
    </r>
  </si>
  <si>
    <t xml:space="preserve">показания счетчика 2 подъезд: на  01.01.12.      ( </t>
  </si>
  <si>
    <t xml:space="preserve">                                   2 подъезд на  01.02.12.  (</t>
  </si>
  <si>
    <t>Сумма ВСЕГО:                                                  (</t>
  </si>
  <si>
    <t xml:space="preserve">показания счетчика 1 подъезд: на  01.01.12.      ( </t>
  </si>
  <si>
    <t xml:space="preserve">                                   1 подъезд на  01.02.12.  (</t>
  </si>
  <si>
    <r>
      <t xml:space="preserve">Общая площадь </t>
    </r>
    <r>
      <rPr>
        <sz val="10"/>
        <rFont val="Arial"/>
        <family val="2"/>
      </rPr>
      <t>по техпаспорту - 100,1 м2, жилая - 68,0м2</t>
    </r>
  </si>
  <si>
    <r>
      <t xml:space="preserve">Общая площадь </t>
    </r>
    <r>
      <rPr>
        <sz val="10"/>
        <rFont val="Arial"/>
        <family val="2"/>
      </rPr>
      <t>по техпаспорту - 104,5 м2, жилая - 70,1м2</t>
    </r>
  </si>
  <si>
    <r>
      <t xml:space="preserve">Общая площадь </t>
    </r>
    <r>
      <rPr>
        <sz val="10"/>
        <rFont val="Arial"/>
        <family val="2"/>
      </rPr>
      <t>по техпаспорту - 78,8 м2, жилая - 47,1м2</t>
    </r>
  </si>
  <si>
    <r>
      <t xml:space="preserve">Общая площадь </t>
    </r>
    <r>
      <rPr>
        <sz val="10"/>
        <rFont val="Arial"/>
        <family val="2"/>
      </rPr>
      <t>по техпаспорту - 160,5 м2, жилая - 107,4м2</t>
    </r>
  </si>
  <si>
    <r>
      <t xml:space="preserve">Общая площадь </t>
    </r>
    <r>
      <rPr>
        <sz val="10"/>
        <rFont val="Arial"/>
        <family val="2"/>
      </rPr>
      <t>по техпаспорту - 133,9 м2, жилая - 77,2 м2</t>
    </r>
  </si>
  <si>
    <t>по адресу:  д.№16 по ул.Песчаная  в г.Красавино</t>
  </si>
  <si>
    <t>по адресу:  д.№15 по ул.Песчаная  в г.Красавино</t>
  </si>
  <si>
    <t>по адресу:  д.№14 по ул.Песчаная  в г.Красавино</t>
  </si>
  <si>
    <r>
      <t xml:space="preserve">Общая площадь </t>
    </r>
    <r>
      <rPr>
        <sz val="10"/>
        <rFont val="Arial"/>
        <family val="2"/>
      </rPr>
      <t>по техпаспорту - 119,0 м2, жилая - 79,10м2</t>
    </r>
  </si>
  <si>
    <r>
      <t xml:space="preserve">Общая площадь </t>
    </r>
    <r>
      <rPr>
        <sz val="10"/>
        <rFont val="Arial"/>
        <family val="2"/>
      </rPr>
      <t>по техпаспорту - 117,2 м2, жилая - 77,3м2</t>
    </r>
  </si>
  <si>
    <r>
      <t xml:space="preserve">Общая площадь </t>
    </r>
    <r>
      <rPr>
        <sz val="10"/>
        <rFont val="Arial"/>
        <family val="2"/>
      </rPr>
      <t>по техпаспорту - 116,4 м2, жилая - 77,3 м2</t>
    </r>
  </si>
  <si>
    <t>по адресу:  д.№54 по ул.Пролетарская  в г.Красавино</t>
  </si>
  <si>
    <r>
      <t xml:space="preserve">Общая площадь </t>
    </r>
    <r>
      <rPr>
        <sz val="10"/>
        <rFont val="Arial"/>
        <family val="2"/>
      </rPr>
      <t>по техпаспорту - 52,04 м2, жилая - 43,7м2</t>
    </r>
  </si>
  <si>
    <t>по адресу:  д.№166 по Советскому пр.  в г.Красавино</t>
  </si>
  <si>
    <t>по адресу:  д.№66 по Советскому пр.  в г.Красавино</t>
  </si>
  <si>
    <t>по адресу:  д.№168 по Советскому пр.  в г.Красавино</t>
  </si>
  <si>
    <r>
      <t xml:space="preserve">Общая площадь </t>
    </r>
    <r>
      <rPr>
        <sz val="10"/>
        <rFont val="Arial"/>
        <family val="2"/>
      </rPr>
      <t>по техпаспорту - 66,9 м2, жилая - 49,10м2</t>
    </r>
  </si>
  <si>
    <r>
      <t xml:space="preserve">Общая площадь </t>
    </r>
    <r>
      <rPr>
        <sz val="10"/>
        <rFont val="Arial"/>
        <family val="2"/>
      </rPr>
      <t>по техпаспорту - 96,5 м2, жилая - 70,3м2</t>
    </r>
  </si>
  <si>
    <r>
      <t xml:space="preserve">Общая площадь </t>
    </r>
    <r>
      <rPr>
        <sz val="10"/>
        <rFont val="Arial"/>
        <family val="2"/>
      </rPr>
      <t>по техпаспорту - 134,79 м2, жилая - 106,4м2</t>
    </r>
  </si>
  <si>
    <r>
      <t xml:space="preserve">Общая площадь </t>
    </r>
    <r>
      <rPr>
        <sz val="10"/>
        <rFont val="Arial"/>
        <family val="2"/>
      </rPr>
      <t>по техпаспорту - 564,25 м2, жилая - 400,6м2</t>
    </r>
  </si>
  <si>
    <r>
      <t xml:space="preserve">Общая площадь </t>
    </r>
    <r>
      <rPr>
        <sz val="10"/>
        <rFont val="Arial"/>
        <family val="2"/>
      </rPr>
      <t>по техпаспорту - 526,98 м2, жилая - 374,3 м2</t>
    </r>
  </si>
  <si>
    <t>январь</t>
  </si>
  <si>
    <t>ППР в ВРЩ</t>
  </si>
  <si>
    <t>осмотр электропроводки в ВРЩ</t>
  </si>
  <si>
    <t>смена крышки выгребной ямы</t>
  </si>
  <si>
    <t>большой ремонт печей</t>
  </si>
  <si>
    <t>ремонт топочных отверстий</t>
  </si>
  <si>
    <t>ремонт топочных отверстий в печи</t>
  </si>
  <si>
    <t>ремонт боковой стенки печи</t>
  </si>
  <si>
    <t>ремонт цоколя</t>
  </si>
  <si>
    <t>услуги транспорта (ремонт печей)</t>
  </si>
  <si>
    <t>замеры для монтажа электропроводки</t>
  </si>
  <si>
    <t>осмотр электропроводки ВРЩ</t>
  </si>
  <si>
    <t xml:space="preserve">показания счетчика 1 подъезд: на  01.02.12.      ( </t>
  </si>
  <si>
    <t xml:space="preserve">показания счетчика 2 подъезд: на  01.02.12.      ( </t>
  </si>
  <si>
    <t>кВт) новый счётчик</t>
  </si>
  <si>
    <t>февраль</t>
  </si>
  <si>
    <t>замеры электропроводки для кап.ремонта</t>
  </si>
  <si>
    <t>монтаж электропроводки</t>
  </si>
  <si>
    <t>услуги транспорта</t>
  </si>
  <si>
    <t>услуги транспорта (обследование пола и потолка)</t>
  </si>
  <si>
    <t>малый ремонт топочных и поддувальных отверстий</t>
  </si>
  <si>
    <t>малый ремонт печей</t>
  </si>
  <si>
    <t>очистка кровли от снега, наледи и сосуль</t>
  </si>
  <si>
    <t>чистка снега около контейнеров</t>
  </si>
  <si>
    <t>март</t>
  </si>
  <si>
    <t>ППР ВРЩ</t>
  </si>
  <si>
    <t>замена вводного кабеля на счётчик</t>
  </si>
  <si>
    <t>большой ремонт отопительных печей</t>
  </si>
  <si>
    <t>чистка кровли от снега</t>
  </si>
  <si>
    <r>
      <t xml:space="preserve">Общая площадь </t>
    </r>
    <r>
      <rPr>
        <sz val="10"/>
        <rFont val="Arial"/>
        <family val="2"/>
      </rPr>
      <t>по техпаспорту - 100,7 м2, жилая - м2</t>
    </r>
  </si>
  <si>
    <t>апрель</t>
  </si>
  <si>
    <t xml:space="preserve">установка, натяжка вводов на дом </t>
  </si>
  <si>
    <t>ремонт освещения МОП</t>
  </si>
  <si>
    <t>ремонт электропроводки, установка электропатрона, выключателя</t>
  </si>
  <si>
    <t>смена щифера</t>
  </si>
  <si>
    <t>малый ремонт печи</t>
  </si>
  <si>
    <t>по адресу:  д. № 12  по ул.Маяковского  в г.Красавино</t>
  </si>
  <si>
    <t>смена досок крыльца</t>
  </si>
  <si>
    <t>смена шифера</t>
  </si>
  <si>
    <t>перекладка дымовых труб</t>
  </si>
  <si>
    <t>очистка снега с кровли</t>
  </si>
  <si>
    <t>очистка снега с кровли, разборка двух печных труб</t>
  </si>
  <si>
    <t>перекладка дымовых труб, смена шифера</t>
  </si>
  <si>
    <t>очистка кровли с северной стороны от снега, наледи</t>
  </si>
  <si>
    <t>перекладка дымовой трубы, отделка печной трубы</t>
  </si>
  <si>
    <t>смена стекла</t>
  </si>
  <si>
    <t>май</t>
  </si>
  <si>
    <t>опломбировка квартирных эл. счетчиков</t>
  </si>
  <si>
    <t>смена шифера на кровле</t>
  </si>
  <si>
    <t>смена обделки дымовой трубы</t>
  </si>
  <si>
    <t>ремонт крыльца</t>
  </si>
  <si>
    <t>смена обделок примыканий к дымовым трубам, смена треснувшего шифера</t>
  </si>
  <si>
    <t>смена окна с подгонкой</t>
  </si>
  <si>
    <t>Техническое обслуживание,  АРС. (22,15 руб./мес.)</t>
  </si>
  <si>
    <t>Техническое обслуживание,  АРС. (22,9 руб./мес.)</t>
  </si>
  <si>
    <t>Техническое обслуживание,  АРС. (21,8 руб./мес.)</t>
  </si>
  <si>
    <t>Техническое обслуживание,  АРС. (21,58 руб./мес.)</t>
  </si>
  <si>
    <t>Техническое обслуживание,  АРС. (23,65 руб./мес.)</t>
  </si>
  <si>
    <t xml:space="preserve">                                   на  01.07.12.  (</t>
  </si>
  <si>
    <t>Техническое обслуживание,  АРС. (137,55 руб./мес.)</t>
  </si>
  <si>
    <t>Техническое обслуживание,  АРС. (179,95 руб./мес.)</t>
  </si>
  <si>
    <t>Техническое обслуживание,  АРС. (180,08 руб./мес.)</t>
  </si>
  <si>
    <t>Техническое обслуживание,  АРС. (179,24 руб./мес.)</t>
  </si>
  <si>
    <t>Техническое обслуживание,  АРС. (177,24 руб./мес.)</t>
  </si>
  <si>
    <t>Техническое обслуживание,  АРС. (170,38 руб./мес.)</t>
  </si>
  <si>
    <t>Техническое обслуживание,  АРС. (177,15 руб./мес.)</t>
  </si>
  <si>
    <t>Техническое обслуживание,  АРС. (154,1 руб./мес.)</t>
  </si>
  <si>
    <t xml:space="preserve">                                   1 подъезд на  01.07.12.  (</t>
  </si>
  <si>
    <t xml:space="preserve">                                   2 подъезд на  01.07.12.  (</t>
  </si>
  <si>
    <t>Техническое обслуживание,  АРС. (182,9 руб./мес.)</t>
  </si>
  <si>
    <t>Техническое обслуживание,  АРС. (184,12 руб./мес.)</t>
  </si>
  <si>
    <t>Техническое обслуживание,  АРС. (22,26 руб./мес.)</t>
  </si>
  <si>
    <t>Техническое обслуживание,  АРС. (22,02 руб./мес.)</t>
  </si>
  <si>
    <t>Техническое обслуживание,  АРС. (22,99 руб./мес.)</t>
  </si>
  <si>
    <t>Техническое обслуживание,  АРС. (28,67 руб./мес.)</t>
  </si>
  <si>
    <t>Техническое обслуживание,  АРС. (187,83 руб./мес.)</t>
  </si>
  <si>
    <t>Техническое обслуживание,  АРС.(143,89 руб./мес.)</t>
  </si>
  <si>
    <t>Техническое обслуживание,  АРС.(23,87 руб./мес.)</t>
  </si>
  <si>
    <t>Техническое обслуживание,  АРС.(17,34 руб./мес.)</t>
  </si>
  <si>
    <t>Техническое обслуживание,  АРС.(21,58 руб./мес.)</t>
  </si>
  <si>
    <t>Техническое обслуживание,  АРС.(21,56 руб./мес.)</t>
  </si>
  <si>
    <t>Техническое обслуживание,  АРС.(35,31 руб./мес.)</t>
  </si>
  <si>
    <t>Техническое обслуживание,  АРС.(145,32 руб./мес.)</t>
  </si>
  <si>
    <t>Техническое обслуживание,  АРС.(29,46 руб./мес.)</t>
  </si>
  <si>
    <t>Техническое обслуживание,  АРС.(26,58 руб./мес.)</t>
  </si>
  <si>
    <t>Техническое обслуживание,  АРС. (26,18 руб./мес.)</t>
  </si>
  <si>
    <t>Техническое обслуживание,  АРС.(25,78 руб./мес.)</t>
  </si>
  <si>
    <t>Техническое обслуживание,  АРС. (25,61 руб./мес.)</t>
  </si>
  <si>
    <t>Техническое обслуживание,  АРС. (12,91 руб./мес.)</t>
  </si>
  <si>
    <t>Техническое обслуживание,  АРС. (14,72 руб./мес.)</t>
  </si>
  <si>
    <t>Техническое обслуживание,  АРС. (21,23 руб./мес.)</t>
  </si>
  <si>
    <t>Техническое обслуживание,  АРС. (29,66 руб./мес.)</t>
  </si>
  <si>
    <t>июнь</t>
  </si>
  <si>
    <t>ремонт кровли</t>
  </si>
  <si>
    <t>ремонт песочницы</t>
  </si>
  <si>
    <t>ремонт выгребной ямы</t>
  </si>
  <si>
    <t>ремонт слуховых окон, кровли</t>
  </si>
  <si>
    <t>ремонт козырька крыльца</t>
  </si>
  <si>
    <t>июль</t>
  </si>
  <si>
    <t>Ремонт выгребной ямы</t>
  </si>
  <si>
    <t>Ремонт крыльца</t>
  </si>
  <si>
    <t>Ремонт козырька</t>
  </si>
  <si>
    <t>Изготовление, установка оконной рамы</t>
  </si>
  <si>
    <t>Смена ступеней крыльца</t>
  </si>
  <si>
    <t>Смена шифера на кровле</t>
  </si>
  <si>
    <t>Услуги автотранспорта</t>
  </si>
  <si>
    <t>Смена обделки примыканий к дымовым трубам</t>
  </si>
  <si>
    <t>Освещение мест общего пользования с  01.07.2012</t>
  </si>
  <si>
    <t xml:space="preserve">показания счетчика: на  01.07.12.      ( </t>
  </si>
  <si>
    <t>кВт х 2,95 руб.)</t>
  </si>
  <si>
    <t xml:space="preserve">показания счетчика 1 подъезд: на  01.07.12.      ( </t>
  </si>
  <si>
    <t xml:space="preserve">показания счетчика 2 подъезд: на  01.07.12.      ( </t>
  </si>
  <si>
    <t xml:space="preserve">                                   1 подъезд на  01.09.12.  (</t>
  </si>
  <si>
    <t>август</t>
  </si>
  <si>
    <t>Изготовление крышек на контейнеры</t>
  </si>
  <si>
    <t>Смена крышек на помойной и выгребной ямах</t>
  </si>
  <si>
    <t>Покраска контейнеров</t>
  </si>
  <si>
    <t>Промазка фальцев герметиком</t>
  </si>
  <si>
    <t>Ремонт окон</t>
  </si>
  <si>
    <t>замена вводного кабеля на эл.счетчик</t>
  </si>
  <si>
    <t>сентябрь</t>
  </si>
  <si>
    <t>Большой ремонт печей</t>
  </si>
  <si>
    <t>Смена водосточных труб</t>
  </si>
  <si>
    <t>Смена крышки помойной ямы</t>
  </si>
  <si>
    <t>Ремонт выгребных ям</t>
  </si>
  <si>
    <t>Смена крышек выгребных ям</t>
  </si>
  <si>
    <t>Смена деревянного засыпного цоколя</t>
  </si>
  <si>
    <t>Ремонт 2-х печных труб</t>
  </si>
  <si>
    <t>Ремонт печей</t>
  </si>
  <si>
    <t>Смена шифера на кровле, ремонт слуховых окон</t>
  </si>
  <si>
    <t>Смена стекол в МОП</t>
  </si>
  <si>
    <t>Болшой ремонт печей</t>
  </si>
  <si>
    <t>Малый ремонт печей</t>
  </si>
  <si>
    <t>Ремонт топочных и поддувальных отверстий</t>
  </si>
  <si>
    <r>
      <t xml:space="preserve">Общая площадь </t>
    </r>
    <r>
      <rPr>
        <sz val="10"/>
        <rFont val="Arial"/>
        <family val="2"/>
      </rPr>
      <t>по техпаспорту - 69,8 м2, жилая - 84,3м2</t>
    </r>
  </si>
  <si>
    <t xml:space="preserve">показания счетчика 1 подъезд: на  01.12.12.      ( </t>
  </si>
  <si>
    <t xml:space="preserve">                                   1 подъезд на  01.01.13.  (</t>
  </si>
  <si>
    <t>ноябрь</t>
  </si>
  <si>
    <t>Большой ремонт печей (кв 4- 2шт., кв20,22)</t>
  </si>
  <si>
    <t>Большой ремонт печей (кв 8,20)</t>
  </si>
  <si>
    <t>Малый ремонт печей (кв 4,6)</t>
  </si>
  <si>
    <t>Смена обшивки подзоров</t>
  </si>
  <si>
    <t>Смена обвязки козырька</t>
  </si>
  <si>
    <t>Большой ремонт отопительных печей  1шт.</t>
  </si>
  <si>
    <t>малый ремонт печей (2шт.)</t>
  </si>
  <si>
    <t>Смена отдельных листов шифера на кровле, ремонт подзоров</t>
  </si>
  <si>
    <t>Ремонт освещения МОП  (кухня)</t>
  </si>
  <si>
    <t>Установка и подключение нового эл.счетчика</t>
  </si>
  <si>
    <t>Отключение и снятие эл.счетчика</t>
  </si>
  <si>
    <t>декабрь</t>
  </si>
  <si>
    <t>Фактические затраты по дому за январь-декабрь  2012г.</t>
  </si>
  <si>
    <r>
      <t xml:space="preserve">Остаток средств на  01.01.2013 г. </t>
    </r>
    <r>
      <rPr>
        <sz val="10"/>
        <rFont val="Arial"/>
        <family val="2"/>
      </rPr>
      <t xml:space="preserve">(перерасход </t>
    </r>
    <r>
      <rPr>
        <sz val="14"/>
        <rFont val="Arial"/>
        <family val="2"/>
      </rPr>
      <t>-</t>
    </r>
    <r>
      <rPr>
        <sz val="10"/>
        <rFont val="Arial"/>
        <family val="2"/>
      </rPr>
      <t xml:space="preserve">, экономия </t>
    </r>
    <r>
      <rPr>
        <sz val="12"/>
        <rFont val="Arial"/>
        <family val="2"/>
      </rPr>
      <t>+</t>
    </r>
    <r>
      <rPr>
        <sz val="10"/>
        <rFont val="Arial"/>
        <family val="2"/>
      </rPr>
      <t>)</t>
    </r>
  </si>
  <si>
    <t>Фактические затраты по дому за январь-декабрь 2012г.</t>
  </si>
  <si>
    <t>Фактические затраты по дому за январь-деабрь  2012г.</t>
  </si>
  <si>
    <t xml:space="preserve">                                   на  01.01.13.  (</t>
  </si>
  <si>
    <t xml:space="preserve">                                   2 подъезд на  01.01.13.  (</t>
  </si>
  <si>
    <t>Большой ремонт печей (кв 7,9)</t>
  </si>
  <si>
    <t>Смена духового шкафа (кв 4)</t>
  </si>
  <si>
    <t>Большой ремонт печей (кв 4-2шт, 5))</t>
  </si>
  <si>
    <t>Смена скамейкм у колонки</t>
  </si>
  <si>
    <t>Большой ремонт печей (кв 13,3,2)</t>
  </si>
  <si>
    <t>Ремонт 2-х печек (кв 7)</t>
  </si>
  <si>
    <t>Смена скамейки у колонки</t>
  </si>
  <si>
    <t>Обследование газопровода</t>
  </si>
  <si>
    <t>Осмотр электропроводки МОП</t>
  </si>
  <si>
    <t>Фактические поступление средств за январь-декабрь 2012г.</t>
  </si>
  <si>
    <r>
      <t xml:space="preserve">Начислено за январь-декабрь  2012 год: </t>
    </r>
    <r>
      <rPr>
        <u val="single"/>
        <sz val="12"/>
        <rFont val="Arial"/>
        <family val="2"/>
      </rPr>
      <t>содержание и текущий ремонт</t>
    </r>
  </si>
  <si>
    <t xml:space="preserve">Устройство контейнерной площадки </t>
  </si>
  <si>
    <r>
      <t xml:space="preserve">Начислено за январь-декабрь 2012 год: </t>
    </r>
    <r>
      <rPr>
        <u val="single"/>
        <sz val="12"/>
        <rFont val="Arial"/>
        <family val="2"/>
      </rPr>
      <t>содержание и текущий ремонт</t>
    </r>
  </si>
  <si>
    <r>
      <t xml:space="preserve">Общая площадь </t>
    </r>
    <r>
      <rPr>
        <sz val="10"/>
        <rFont val="Arial"/>
        <family val="2"/>
      </rPr>
      <t>по техпаспорту - 530,85 м2, жилая - 490,10м2</t>
    </r>
  </si>
  <si>
    <t>Год постройки- 1932</t>
  </si>
  <si>
    <t>Директор ООО УК "Красавино"                                                  Н.В. Ведрова</t>
  </si>
  <si>
    <t>по адресу:  д.№ 2 по ул.Маяковского  в г. Красавино</t>
  </si>
  <si>
    <t>Количество жильцов на 01.03.2013 г  - 35 чел.</t>
  </si>
  <si>
    <t>большой ремонт печей (кв.1 -2 шт, кв.5 - 2 шт)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</si>
</sst>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1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b/>
      <i/>
      <u val="single"/>
      <sz val="9"/>
      <name val="Arial"/>
      <family val="2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2" fontId="3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9" fillId="0" borderId="3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5" fillId="0" borderId="5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5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4" fillId="2" borderId="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4" fillId="0" borderId="8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31" sqref="A31"/>
    </sheetView>
  </sheetViews>
  <sheetFormatPr defaultColWidth="9.140625" defaultRowHeight="12.75"/>
  <cols>
    <col min="1" max="1" width="9.28125" style="0" customWidth="1"/>
    <col min="2" max="2" width="6.00390625" style="0" customWidth="1"/>
    <col min="3" max="3" width="5.140625" style="0" customWidth="1"/>
    <col min="4" max="4" width="15.140625" style="0" customWidth="1"/>
    <col min="5" max="5" width="5.28125" style="0" customWidth="1"/>
    <col min="6" max="6" width="31.00390625" style="0" customWidth="1"/>
    <col min="7" max="7" width="17.57421875" style="0" customWidth="1"/>
    <col min="9" max="9" width="11.7109375" style="0" customWidth="1"/>
    <col min="10" max="10" width="3.28125" style="0" customWidth="1"/>
    <col min="11" max="11" width="4.710937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11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133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-3022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5">
        <v>13630.75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24219.22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37613.13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9" ht="21" customHeight="1">
      <c r="A18" s="47" t="s">
        <v>255</v>
      </c>
      <c r="B18" s="48"/>
      <c r="C18" s="48"/>
      <c r="D18" s="48"/>
      <c r="E18" s="48"/>
      <c r="F18" s="48"/>
      <c r="G18" s="4">
        <v>-16415.91</v>
      </c>
      <c r="I18" s="25"/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9" ht="12.75">
      <c r="A20" s="69" t="s">
        <v>8</v>
      </c>
      <c r="B20" s="70"/>
      <c r="C20" s="70"/>
      <c r="D20" s="70"/>
      <c r="E20" s="70"/>
      <c r="F20" s="71"/>
      <c r="G20" s="12">
        <v>2044.61</v>
      </c>
      <c r="I20" s="25"/>
    </row>
    <row r="21" spans="1:9" ht="16.5" customHeight="1">
      <c r="A21" s="72" t="s">
        <v>9</v>
      </c>
      <c r="B21" s="73"/>
      <c r="C21" s="73"/>
      <c r="D21" s="73"/>
      <c r="E21" s="73"/>
      <c r="F21" s="74"/>
      <c r="G21" s="18">
        <v>7514.13</v>
      </c>
      <c r="I21" s="25"/>
    </row>
    <row r="22" spans="1:7" ht="16.5" customHeight="1">
      <c r="A22" s="19" t="s">
        <v>63</v>
      </c>
      <c r="B22" s="20">
        <v>2.8</v>
      </c>
      <c r="C22" s="20" t="s">
        <v>64</v>
      </c>
      <c r="D22" s="75"/>
      <c r="E22" s="75"/>
      <c r="F22" s="76"/>
      <c r="G22" s="21">
        <v>890.8</v>
      </c>
    </row>
    <row r="23" spans="1:7" ht="16.5" customHeight="1">
      <c r="A23" s="22" t="s">
        <v>65</v>
      </c>
      <c r="B23" s="23">
        <v>3.382</v>
      </c>
      <c r="C23" s="23" t="s">
        <v>64</v>
      </c>
      <c r="D23" s="77"/>
      <c r="E23" s="77"/>
      <c r="F23" s="78"/>
      <c r="G23" s="21">
        <v>713.6</v>
      </c>
    </row>
    <row r="24" spans="1:7" ht="16.5" customHeight="1">
      <c r="A24" s="22" t="s">
        <v>66</v>
      </c>
      <c r="B24" s="23">
        <v>4.291</v>
      </c>
      <c r="C24" s="23" t="s">
        <v>64</v>
      </c>
      <c r="D24" s="77"/>
      <c r="E24" s="77"/>
      <c r="F24" s="78"/>
      <c r="G24" s="21">
        <v>905.4</v>
      </c>
    </row>
    <row r="25" spans="1:7" ht="16.5" customHeight="1">
      <c r="A25" s="22" t="s">
        <v>67</v>
      </c>
      <c r="B25" s="23">
        <v>1.527</v>
      </c>
      <c r="C25" s="23" t="s">
        <v>64</v>
      </c>
      <c r="D25" s="77"/>
      <c r="E25" s="77"/>
      <c r="F25" s="78"/>
      <c r="G25" s="21">
        <v>322.2</v>
      </c>
    </row>
    <row r="26" spans="1:7" ht="16.5" customHeight="1">
      <c r="A26" s="22" t="s">
        <v>68</v>
      </c>
      <c r="B26" s="23">
        <v>3.332</v>
      </c>
      <c r="C26" s="23" t="s">
        <v>64</v>
      </c>
      <c r="D26" s="77"/>
      <c r="E26" s="77"/>
      <c r="F26" s="78"/>
      <c r="G26" s="21">
        <v>703.05</v>
      </c>
    </row>
    <row r="27" spans="1:11" ht="16.5" customHeight="1">
      <c r="A27" s="22" t="s">
        <v>69</v>
      </c>
      <c r="B27" s="23">
        <v>2.909</v>
      </c>
      <c r="C27" s="23" t="s">
        <v>64</v>
      </c>
      <c r="D27" s="77"/>
      <c r="E27" s="77"/>
      <c r="F27" s="78"/>
      <c r="G27" s="21">
        <v>613.8</v>
      </c>
      <c r="I27" s="24"/>
      <c r="J27" s="25"/>
      <c r="K27" s="25"/>
    </row>
    <row r="28" spans="1:11" ht="16.5" customHeight="1">
      <c r="A28" s="26" t="s">
        <v>70</v>
      </c>
      <c r="B28" s="27">
        <v>3.467</v>
      </c>
      <c r="C28" s="27" t="s">
        <v>64</v>
      </c>
      <c r="D28" s="79"/>
      <c r="E28" s="79"/>
      <c r="F28" s="80"/>
      <c r="G28" s="21">
        <v>731.54</v>
      </c>
      <c r="I28" s="24"/>
      <c r="J28" s="25"/>
      <c r="K28" s="25"/>
    </row>
    <row r="29" spans="1:11" ht="16.5" customHeight="1">
      <c r="A29" s="22" t="s">
        <v>71</v>
      </c>
      <c r="B29" s="23">
        <v>2.438</v>
      </c>
      <c r="C29" s="23" t="s">
        <v>64</v>
      </c>
      <c r="D29" s="77"/>
      <c r="E29" s="77"/>
      <c r="F29" s="78"/>
      <c r="G29" s="21">
        <v>514.42</v>
      </c>
      <c r="K29" s="25"/>
    </row>
    <row r="30" spans="1:7" ht="16.5" customHeight="1">
      <c r="A30" s="26" t="s">
        <v>72</v>
      </c>
      <c r="B30" s="27">
        <v>2.438</v>
      </c>
      <c r="C30" s="27" t="s">
        <v>64</v>
      </c>
      <c r="D30" s="79"/>
      <c r="E30" s="79"/>
      <c r="F30" s="80"/>
      <c r="G30" s="21">
        <v>514.42</v>
      </c>
    </row>
    <row r="31" spans="1:7" ht="16.5" customHeight="1">
      <c r="A31" s="22" t="s">
        <v>73</v>
      </c>
      <c r="B31" s="23">
        <v>2.248</v>
      </c>
      <c r="C31" s="23" t="s">
        <v>64</v>
      </c>
      <c r="D31" s="77"/>
      <c r="E31" s="77"/>
      <c r="F31" s="78"/>
      <c r="G31" s="21">
        <v>474.33</v>
      </c>
    </row>
    <row r="32" spans="1:7" ht="16.5" customHeight="1">
      <c r="A32" s="22" t="s">
        <v>74</v>
      </c>
      <c r="B32" s="23">
        <v>3.39</v>
      </c>
      <c r="C32" s="23" t="s">
        <v>64</v>
      </c>
      <c r="D32" s="77"/>
      <c r="E32" s="77"/>
      <c r="F32" s="78"/>
      <c r="G32" s="21">
        <v>715.29</v>
      </c>
    </row>
    <row r="33" spans="1:7" ht="16.5" customHeight="1">
      <c r="A33" s="22" t="s">
        <v>75</v>
      </c>
      <c r="B33" s="23">
        <v>3.39</v>
      </c>
      <c r="C33" s="23" t="s">
        <v>64</v>
      </c>
      <c r="D33" s="77"/>
      <c r="E33" s="77"/>
      <c r="F33" s="78"/>
      <c r="G33" s="21">
        <v>715.29</v>
      </c>
    </row>
    <row r="34" spans="1:7" ht="7.5" customHeight="1">
      <c r="A34" s="87"/>
      <c r="B34" s="77"/>
      <c r="C34" s="77"/>
      <c r="D34" s="77"/>
      <c r="E34" s="77"/>
      <c r="F34" s="77"/>
      <c r="G34" s="78"/>
    </row>
    <row r="35" spans="1:7" ht="16.5" customHeight="1">
      <c r="A35" s="88" t="s">
        <v>157</v>
      </c>
      <c r="B35" s="89"/>
      <c r="C35" s="89"/>
      <c r="D35" s="89"/>
      <c r="E35" s="89"/>
      <c r="F35" s="90"/>
      <c r="G35" s="28">
        <v>265.8</v>
      </c>
    </row>
    <row r="36" spans="1:7" s="1" customFormat="1" ht="15.75" customHeight="1">
      <c r="A36" s="81" t="s">
        <v>10</v>
      </c>
      <c r="B36" s="82"/>
      <c r="C36" s="82"/>
      <c r="D36" s="82"/>
      <c r="E36" s="82"/>
      <c r="F36" s="83"/>
      <c r="G36" s="18">
        <v>27788.59</v>
      </c>
    </row>
    <row r="37" spans="1:7" s="1" customFormat="1" ht="15.75" customHeight="1">
      <c r="A37" s="84" t="s">
        <v>119</v>
      </c>
      <c r="B37" s="85"/>
      <c r="C37" s="85"/>
      <c r="D37" s="85"/>
      <c r="E37" s="85"/>
      <c r="F37" s="86"/>
      <c r="G37" s="30"/>
    </row>
    <row r="38" spans="1:7" s="1" customFormat="1" ht="15.75" customHeight="1">
      <c r="A38" s="91" t="s">
        <v>127</v>
      </c>
      <c r="B38" s="92"/>
      <c r="C38" s="92"/>
      <c r="D38" s="92"/>
      <c r="E38" s="92"/>
      <c r="F38" s="93"/>
      <c r="G38" s="31">
        <v>226.83</v>
      </c>
    </row>
    <row r="39" spans="1:7" s="1" customFormat="1" ht="15.75" customHeight="1">
      <c r="A39" s="84" t="s">
        <v>128</v>
      </c>
      <c r="B39" s="85"/>
      <c r="C39" s="85"/>
      <c r="D39" s="85"/>
      <c r="E39" s="85"/>
      <c r="F39" s="86"/>
      <c r="G39" s="31"/>
    </row>
    <row r="40" spans="1:7" s="1" customFormat="1" ht="15.75" customHeight="1">
      <c r="A40" s="91" t="s">
        <v>131</v>
      </c>
      <c r="B40" s="92"/>
      <c r="C40" s="92"/>
      <c r="D40" s="92"/>
      <c r="E40" s="92"/>
      <c r="F40" s="93"/>
      <c r="G40" s="31">
        <v>5023.44</v>
      </c>
    </row>
    <row r="41" spans="1:7" s="1" customFormat="1" ht="16.5" customHeight="1">
      <c r="A41" s="84" t="s">
        <v>217</v>
      </c>
      <c r="B41" s="85"/>
      <c r="C41" s="85"/>
      <c r="D41" s="85"/>
      <c r="E41" s="85"/>
      <c r="F41" s="86"/>
      <c r="G41" s="13"/>
    </row>
    <row r="42" spans="1:7" s="1" customFormat="1" ht="16.5" customHeight="1">
      <c r="A42" s="91" t="s">
        <v>220</v>
      </c>
      <c r="B42" s="92"/>
      <c r="C42" s="92"/>
      <c r="D42" s="92"/>
      <c r="E42" s="92"/>
      <c r="F42" s="93"/>
      <c r="G42" s="13">
        <v>243.78</v>
      </c>
    </row>
    <row r="43" spans="1:7" s="1" customFormat="1" ht="16.5" customHeight="1">
      <c r="A43" s="84" t="s">
        <v>5</v>
      </c>
      <c r="B43" s="85"/>
      <c r="C43" s="85"/>
      <c r="D43" s="85"/>
      <c r="E43" s="85"/>
      <c r="F43" s="86"/>
      <c r="G43" s="13"/>
    </row>
    <row r="44" spans="1:7" s="1" customFormat="1" ht="16.5" customHeight="1">
      <c r="A44" s="91" t="s">
        <v>228</v>
      </c>
      <c r="B44" s="92"/>
      <c r="C44" s="92"/>
      <c r="D44" s="92"/>
      <c r="E44" s="92"/>
      <c r="F44" s="93"/>
      <c r="G44" s="13">
        <v>22294.54</v>
      </c>
    </row>
  </sheetData>
  <mergeCells count="41">
    <mergeCell ref="A42:F42"/>
    <mergeCell ref="A43:F43"/>
    <mergeCell ref="A44:F44"/>
    <mergeCell ref="A38:F38"/>
    <mergeCell ref="A39:F39"/>
    <mergeCell ref="A40:F40"/>
    <mergeCell ref="A41:F41"/>
    <mergeCell ref="A36:F36"/>
    <mergeCell ref="A37:F37"/>
    <mergeCell ref="D33:F33"/>
    <mergeCell ref="A34:G34"/>
    <mergeCell ref="A35:F35"/>
    <mergeCell ref="D29:F29"/>
    <mergeCell ref="D30:F30"/>
    <mergeCell ref="D31:F31"/>
    <mergeCell ref="D32:F32"/>
    <mergeCell ref="D25:F25"/>
    <mergeCell ref="D26:F26"/>
    <mergeCell ref="D27:F27"/>
    <mergeCell ref="D28:F28"/>
    <mergeCell ref="A21:F21"/>
    <mergeCell ref="D22:F22"/>
    <mergeCell ref="D23:F23"/>
    <mergeCell ref="D24:F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G8:G9"/>
    <mergeCell ref="A10:G10"/>
    <mergeCell ref="A11:F11"/>
    <mergeCell ref="A12:G12"/>
    <mergeCell ref="A14:G14"/>
    <mergeCell ref="A15:F16"/>
    <mergeCell ref="G15:G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selection activeCell="A25" sqref="A25:F25"/>
    </sheetView>
  </sheetViews>
  <sheetFormatPr defaultColWidth="9.140625" defaultRowHeight="12.75"/>
  <cols>
    <col min="1" max="1" width="9.28125" style="0" customWidth="1"/>
    <col min="2" max="2" width="6.00390625" style="0" customWidth="1"/>
    <col min="3" max="3" width="5.140625" style="0" customWidth="1"/>
    <col min="4" max="4" width="13.00390625" style="0" customWidth="1"/>
    <col min="5" max="5" width="4.8515625" style="0" customWidth="1"/>
    <col min="6" max="6" width="33.140625" style="0" customWidth="1"/>
    <col min="7" max="7" width="17.57421875" style="0" customWidth="1"/>
    <col min="9" max="9" width="6.57421875" style="0" customWidth="1"/>
    <col min="10" max="11" width="4.2812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20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41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-233668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5">
        <v>90975.46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78162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257</v>
      </c>
      <c r="B15" s="52"/>
      <c r="C15" s="52"/>
      <c r="D15" s="52"/>
      <c r="E15" s="52"/>
      <c r="F15" s="52"/>
      <c r="G15" s="55">
        <v>99208.72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-254714.72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13646.32</v>
      </c>
    </row>
    <row r="21" spans="1:7" ht="16.5" customHeight="1">
      <c r="A21" s="94" t="s">
        <v>2</v>
      </c>
      <c r="B21" s="95"/>
      <c r="C21" s="95"/>
      <c r="D21" s="95"/>
      <c r="E21" s="95"/>
      <c r="F21" s="96"/>
      <c r="G21" s="13"/>
    </row>
    <row r="22" spans="1:7" ht="16.5" customHeight="1">
      <c r="A22" s="97" t="s">
        <v>59</v>
      </c>
      <c r="B22" s="98"/>
      <c r="C22" s="98"/>
      <c r="D22" s="98"/>
      <c r="E22" s="14">
        <v>870</v>
      </c>
      <c r="F22" s="15" t="s">
        <v>60</v>
      </c>
      <c r="G22" s="16"/>
    </row>
    <row r="23" spans="1:7" ht="16.5" customHeight="1">
      <c r="A23" s="97" t="s">
        <v>162</v>
      </c>
      <c r="B23" s="98"/>
      <c r="C23" s="98"/>
      <c r="D23" s="98"/>
      <c r="E23" s="14">
        <v>1974</v>
      </c>
      <c r="F23" s="15" t="s">
        <v>60</v>
      </c>
      <c r="G23" s="16"/>
    </row>
    <row r="24" spans="1:7" ht="16.5" customHeight="1">
      <c r="A24" s="97" t="s">
        <v>61</v>
      </c>
      <c r="B24" s="98"/>
      <c r="C24" s="98"/>
      <c r="D24" s="98"/>
      <c r="E24" s="14">
        <v>1104</v>
      </c>
      <c r="F24" s="15" t="s">
        <v>62</v>
      </c>
      <c r="G24" s="17">
        <v>3080.16</v>
      </c>
    </row>
    <row r="25" spans="1:7" ht="16.5" customHeight="1">
      <c r="A25" s="105" t="s">
        <v>211</v>
      </c>
      <c r="B25" s="106"/>
      <c r="C25" s="106"/>
      <c r="D25" s="106"/>
      <c r="E25" s="106"/>
      <c r="F25" s="107"/>
      <c r="G25" s="13"/>
    </row>
    <row r="26" spans="1:7" ht="16.5" customHeight="1">
      <c r="A26" s="97" t="s">
        <v>212</v>
      </c>
      <c r="B26" s="98"/>
      <c r="C26" s="98"/>
      <c r="D26" s="98"/>
      <c r="E26" s="14">
        <v>1974</v>
      </c>
      <c r="F26" s="15" t="s">
        <v>60</v>
      </c>
      <c r="G26" s="16"/>
    </row>
    <row r="27" spans="1:7" ht="16.5" customHeight="1">
      <c r="A27" s="97" t="s">
        <v>258</v>
      </c>
      <c r="B27" s="98"/>
      <c r="C27" s="98"/>
      <c r="D27" s="98"/>
      <c r="E27" s="14">
        <v>3199</v>
      </c>
      <c r="F27" s="15" t="s">
        <v>60</v>
      </c>
      <c r="G27" s="16"/>
    </row>
    <row r="28" spans="1:7" ht="16.5" customHeight="1">
      <c r="A28" s="97" t="s">
        <v>61</v>
      </c>
      <c r="B28" s="98"/>
      <c r="C28" s="98"/>
      <c r="D28" s="98"/>
      <c r="E28" s="14">
        <v>1225</v>
      </c>
      <c r="F28" s="15" t="s">
        <v>213</v>
      </c>
      <c r="G28" s="17">
        <v>3613.75</v>
      </c>
    </row>
    <row r="29" spans="1:7" ht="16.5" customHeight="1">
      <c r="A29" s="72" t="s">
        <v>9</v>
      </c>
      <c r="B29" s="73"/>
      <c r="C29" s="73"/>
      <c r="D29" s="73"/>
      <c r="E29" s="73"/>
      <c r="F29" s="74"/>
      <c r="G29" s="18">
        <v>6742.29</v>
      </c>
    </row>
    <row r="30" spans="1:7" ht="16.5" customHeight="1">
      <c r="A30" s="19" t="s">
        <v>63</v>
      </c>
      <c r="B30" s="20">
        <v>2.485</v>
      </c>
      <c r="C30" s="20" t="s">
        <v>64</v>
      </c>
      <c r="D30" s="75"/>
      <c r="E30" s="75"/>
      <c r="F30" s="76"/>
      <c r="G30" s="21">
        <v>524.34</v>
      </c>
    </row>
    <row r="31" spans="1:7" ht="16.5" customHeight="1">
      <c r="A31" s="22" t="s">
        <v>65</v>
      </c>
      <c r="B31" s="23">
        <f>0.662+2.926</f>
        <v>3.588</v>
      </c>
      <c r="C31" s="23" t="s">
        <v>64</v>
      </c>
      <c r="D31" s="77"/>
      <c r="E31" s="77"/>
      <c r="F31" s="78"/>
      <c r="G31" s="21">
        <v>757.07</v>
      </c>
    </row>
    <row r="32" spans="1:7" ht="16.5" customHeight="1">
      <c r="A32" s="22" t="s">
        <v>66</v>
      </c>
      <c r="B32" s="23">
        <f>1.008+1.991</f>
        <v>2.999</v>
      </c>
      <c r="C32" s="23" t="s">
        <v>64</v>
      </c>
      <c r="D32" s="77"/>
      <c r="E32" s="77"/>
      <c r="F32" s="78"/>
      <c r="G32" s="21">
        <v>632.79</v>
      </c>
    </row>
    <row r="33" spans="1:7" ht="16.5" customHeight="1">
      <c r="A33" s="22" t="s">
        <v>67</v>
      </c>
      <c r="B33" s="23">
        <v>1.012</v>
      </c>
      <c r="C33" s="23" t="s">
        <v>64</v>
      </c>
      <c r="D33" s="77"/>
      <c r="E33" s="77"/>
      <c r="F33" s="78"/>
      <c r="G33" s="21">
        <v>213.53</v>
      </c>
    </row>
    <row r="34" spans="1:7" ht="16.5" customHeight="1">
      <c r="A34" s="22" t="s">
        <v>68</v>
      </c>
      <c r="B34" s="23">
        <v>4.774</v>
      </c>
      <c r="C34" s="23" t="s">
        <v>64</v>
      </c>
      <c r="D34" s="77"/>
      <c r="E34" s="77"/>
      <c r="F34" s="78"/>
      <c r="G34" s="21">
        <v>1007.31</v>
      </c>
    </row>
    <row r="35" spans="1:11" ht="16.5" customHeight="1">
      <c r="A35" s="22" t="s">
        <v>69</v>
      </c>
      <c r="B35" s="23">
        <v>0.376</v>
      </c>
      <c r="C35" s="23" t="s">
        <v>64</v>
      </c>
      <c r="D35" s="77"/>
      <c r="E35" s="77"/>
      <c r="F35" s="78"/>
      <c r="G35" s="21">
        <v>79.34</v>
      </c>
      <c r="I35" s="24"/>
      <c r="J35" s="25"/>
      <c r="K35" s="25"/>
    </row>
    <row r="36" spans="1:11" ht="16.5" customHeight="1">
      <c r="A36" s="26" t="s">
        <v>70</v>
      </c>
      <c r="B36" s="27">
        <v>0.453</v>
      </c>
      <c r="C36" s="27" t="s">
        <v>64</v>
      </c>
      <c r="D36" s="79"/>
      <c r="E36" s="79"/>
      <c r="F36" s="80"/>
      <c r="G36" s="21">
        <v>95.58</v>
      </c>
      <c r="I36" s="24"/>
      <c r="J36" s="25"/>
      <c r="K36" s="25"/>
    </row>
    <row r="37" spans="1:11" ht="16.5" customHeight="1">
      <c r="A37" s="22" t="s">
        <v>71</v>
      </c>
      <c r="B37" s="23">
        <v>3.266</v>
      </c>
      <c r="C37" s="23" t="s">
        <v>64</v>
      </c>
      <c r="D37" s="77"/>
      <c r="E37" s="77"/>
      <c r="F37" s="78"/>
      <c r="G37" s="21">
        <v>689.13</v>
      </c>
      <c r="K37" s="25"/>
    </row>
    <row r="38" spans="1:7" ht="16.5" customHeight="1">
      <c r="A38" s="26" t="s">
        <v>72</v>
      </c>
      <c r="B38" s="27">
        <v>4.016</v>
      </c>
      <c r="C38" s="27" t="s">
        <v>64</v>
      </c>
      <c r="D38" s="79"/>
      <c r="E38" s="79"/>
      <c r="F38" s="80"/>
      <c r="G38" s="21">
        <v>947.38</v>
      </c>
    </row>
    <row r="39" spans="1:7" ht="16.5" customHeight="1">
      <c r="A39" s="22" t="s">
        <v>73</v>
      </c>
      <c r="B39" s="23">
        <v>2.226</v>
      </c>
      <c r="C39" s="23" t="s">
        <v>64</v>
      </c>
      <c r="D39" s="77"/>
      <c r="E39" s="77"/>
      <c r="F39" s="78"/>
      <c r="G39" s="21">
        <v>469.69</v>
      </c>
    </row>
    <row r="40" spans="1:7" ht="16.5" customHeight="1">
      <c r="A40" s="22" t="s">
        <v>74</v>
      </c>
      <c r="B40" s="23">
        <v>4.178</v>
      </c>
      <c r="C40" s="23" t="s">
        <v>64</v>
      </c>
      <c r="D40" s="77"/>
      <c r="E40" s="77"/>
      <c r="F40" s="78"/>
      <c r="G40" s="21">
        <v>881.56</v>
      </c>
    </row>
    <row r="41" spans="1:7" ht="16.5" customHeight="1">
      <c r="A41" s="22" t="s">
        <v>75</v>
      </c>
      <c r="B41" s="23">
        <v>2.581</v>
      </c>
      <c r="C41" s="23" t="s">
        <v>64</v>
      </c>
      <c r="D41" s="77"/>
      <c r="E41" s="77"/>
      <c r="F41" s="78"/>
      <c r="G41" s="21">
        <v>544.59</v>
      </c>
    </row>
    <row r="42" spans="1:7" ht="7.5" customHeight="1">
      <c r="A42" s="87"/>
      <c r="B42" s="77"/>
      <c r="C42" s="77"/>
      <c r="D42" s="77"/>
      <c r="E42" s="77"/>
      <c r="F42" s="77"/>
      <c r="G42" s="78"/>
    </row>
    <row r="43" spans="1:7" ht="16.5" customHeight="1">
      <c r="A43" s="88" t="s">
        <v>167</v>
      </c>
      <c r="B43" s="89"/>
      <c r="C43" s="89"/>
      <c r="D43" s="89"/>
      <c r="E43" s="89"/>
      <c r="F43" s="90"/>
      <c r="G43" s="28">
        <v>2126.88</v>
      </c>
    </row>
    <row r="44" spans="1:7" s="1" customFormat="1" ht="15.75" customHeight="1">
      <c r="A44" s="99" t="s">
        <v>3</v>
      </c>
      <c r="B44" s="100"/>
      <c r="C44" s="100"/>
      <c r="D44" s="100"/>
      <c r="E44" s="100"/>
      <c r="F44" s="101"/>
      <c r="G44" s="29"/>
    </row>
    <row r="45" spans="1:7" s="1" customFormat="1" ht="15.75" customHeight="1">
      <c r="A45" s="102" t="s">
        <v>119</v>
      </c>
      <c r="B45" s="103"/>
      <c r="C45" s="103"/>
      <c r="D45" s="103"/>
      <c r="E45" s="103"/>
      <c r="F45" s="104"/>
      <c r="G45" s="18">
        <v>129.57</v>
      </c>
    </row>
    <row r="46" spans="1:7" s="1" customFormat="1" ht="15.75" customHeight="1">
      <c r="A46" s="102" t="s">
        <v>196</v>
      </c>
      <c r="B46" s="103"/>
      <c r="C46" s="103"/>
      <c r="D46" s="103"/>
      <c r="E46" s="103"/>
      <c r="F46" s="104"/>
      <c r="G46" s="18">
        <v>129.57</v>
      </c>
    </row>
    <row r="47" spans="1:7" s="1" customFormat="1" ht="15.75" customHeight="1">
      <c r="A47" s="102" t="s">
        <v>224</v>
      </c>
      <c r="B47" s="103"/>
      <c r="C47" s="103"/>
      <c r="D47" s="103"/>
      <c r="E47" s="103"/>
      <c r="F47" s="104"/>
      <c r="G47" s="18">
        <v>129.57</v>
      </c>
    </row>
    <row r="48" spans="1:7" s="1" customFormat="1" ht="15.75" customHeight="1">
      <c r="A48" s="102" t="s">
        <v>253</v>
      </c>
      <c r="B48" s="103"/>
      <c r="C48" s="103"/>
      <c r="D48" s="103"/>
      <c r="E48" s="103"/>
      <c r="F48" s="104"/>
      <c r="G48" s="18">
        <v>129.57</v>
      </c>
    </row>
    <row r="49" spans="1:7" s="1" customFormat="1" ht="15.75" customHeight="1">
      <c r="A49" s="81" t="s">
        <v>10</v>
      </c>
      <c r="B49" s="82"/>
      <c r="C49" s="82"/>
      <c r="D49" s="82"/>
      <c r="E49" s="82"/>
      <c r="F49" s="83"/>
      <c r="G49" s="18">
        <v>69481.04</v>
      </c>
    </row>
    <row r="50" spans="1:7" s="1" customFormat="1" ht="15.75" customHeight="1">
      <c r="A50" s="84" t="s">
        <v>104</v>
      </c>
      <c r="B50" s="85"/>
      <c r="C50" s="85"/>
      <c r="D50" s="85"/>
      <c r="E50" s="85"/>
      <c r="F50" s="86"/>
      <c r="G50" s="30"/>
    </row>
    <row r="51" spans="1:7" s="1" customFormat="1" ht="15.75" customHeight="1">
      <c r="A51" s="91" t="s">
        <v>105</v>
      </c>
      <c r="B51" s="92"/>
      <c r="C51" s="92"/>
      <c r="D51" s="92"/>
      <c r="E51" s="92"/>
      <c r="F51" s="93"/>
      <c r="G51" s="31">
        <v>390.6</v>
      </c>
    </row>
    <row r="52" spans="1:7" s="1" customFormat="1" ht="15.75" customHeight="1">
      <c r="A52" s="91" t="s">
        <v>106</v>
      </c>
      <c r="B52" s="92"/>
      <c r="C52" s="92"/>
      <c r="D52" s="92"/>
      <c r="E52" s="92"/>
      <c r="F52" s="93"/>
      <c r="G52" s="31">
        <v>304.36</v>
      </c>
    </row>
    <row r="53" spans="1:7" s="1" customFormat="1" ht="15.75" customHeight="1">
      <c r="A53" s="84" t="s">
        <v>119</v>
      </c>
      <c r="B53" s="85"/>
      <c r="C53" s="85"/>
      <c r="D53" s="85"/>
      <c r="E53" s="85"/>
      <c r="F53" s="86"/>
      <c r="G53" s="31"/>
    </row>
    <row r="54" spans="1:7" s="1" customFormat="1" ht="16.5" customHeight="1">
      <c r="A54" s="91" t="s">
        <v>108</v>
      </c>
      <c r="B54" s="92"/>
      <c r="C54" s="92"/>
      <c r="D54" s="92"/>
      <c r="E54" s="92"/>
      <c r="F54" s="93"/>
      <c r="G54" s="13">
        <v>2721.25</v>
      </c>
    </row>
    <row r="55" spans="1:7" s="1" customFormat="1" ht="16.5" customHeight="1">
      <c r="A55" s="91" t="s">
        <v>127</v>
      </c>
      <c r="B55" s="92"/>
      <c r="C55" s="92"/>
      <c r="D55" s="92"/>
      <c r="E55" s="92"/>
      <c r="F55" s="93"/>
      <c r="G55" s="31">
        <v>226.83</v>
      </c>
    </row>
    <row r="56" spans="1:7" s="1" customFormat="1" ht="16.5" customHeight="1">
      <c r="A56" s="84" t="s">
        <v>128</v>
      </c>
      <c r="B56" s="85"/>
      <c r="C56" s="85"/>
      <c r="D56" s="85"/>
      <c r="E56" s="85"/>
      <c r="F56" s="86"/>
      <c r="G56" s="13"/>
    </row>
    <row r="57" spans="1:7" s="1" customFormat="1" ht="16.5" customHeight="1">
      <c r="A57" s="91" t="s">
        <v>129</v>
      </c>
      <c r="B57" s="92"/>
      <c r="C57" s="92"/>
      <c r="D57" s="92"/>
      <c r="E57" s="92"/>
      <c r="F57" s="93"/>
      <c r="G57" s="13">
        <v>595.11</v>
      </c>
    </row>
    <row r="58" spans="1:7" s="1" customFormat="1" ht="16.5" customHeight="1">
      <c r="A58" s="91" t="s">
        <v>106</v>
      </c>
      <c r="B58" s="92"/>
      <c r="C58" s="92"/>
      <c r="D58" s="92"/>
      <c r="E58" s="92"/>
      <c r="F58" s="93"/>
      <c r="G58" s="13">
        <v>352.39</v>
      </c>
    </row>
    <row r="59" spans="1:7" s="1" customFormat="1" ht="16.5" customHeight="1">
      <c r="A59" s="91" t="s">
        <v>132</v>
      </c>
      <c r="B59" s="92"/>
      <c r="C59" s="92"/>
      <c r="D59" s="92"/>
      <c r="E59" s="92"/>
      <c r="F59" s="93"/>
      <c r="G59" s="13">
        <v>972</v>
      </c>
    </row>
    <row r="60" spans="1:7" s="1" customFormat="1" ht="16.5" customHeight="1">
      <c r="A60" s="84" t="s">
        <v>134</v>
      </c>
      <c r="B60" s="85"/>
      <c r="C60" s="85"/>
      <c r="D60" s="85"/>
      <c r="E60" s="85"/>
      <c r="F60" s="86"/>
      <c r="G60" s="13"/>
    </row>
    <row r="61" spans="1:7" s="1" customFormat="1" ht="16.5" customHeight="1">
      <c r="A61" s="91" t="s">
        <v>144</v>
      </c>
      <c r="B61" s="92"/>
      <c r="C61" s="92"/>
      <c r="D61" s="92"/>
      <c r="E61" s="92"/>
      <c r="F61" s="93"/>
      <c r="G61" s="13">
        <v>911.25</v>
      </c>
    </row>
    <row r="62" spans="1:7" s="1" customFormat="1" ht="16.5" customHeight="1">
      <c r="A62" s="84" t="s">
        <v>202</v>
      </c>
      <c r="B62" s="85"/>
      <c r="C62" s="85"/>
      <c r="D62" s="85"/>
      <c r="E62" s="85"/>
      <c r="F62" s="86"/>
      <c r="G62" s="13"/>
    </row>
    <row r="63" spans="1:7" s="1" customFormat="1" ht="16.5" customHeight="1">
      <c r="A63" s="91" t="s">
        <v>207</v>
      </c>
      <c r="B63" s="92"/>
      <c r="C63" s="92"/>
      <c r="D63" s="92"/>
      <c r="E63" s="92"/>
      <c r="F63" s="93"/>
      <c r="G63" s="13">
        <v>6117.51</v>
      </c>
    </row>
    <row r="64" spans="1:7" s="1" customFormat="1" ht="16.5" customHeight="1">
      <c r="A64" s="91" t="s">
        <v>208</v>
      </c>
      <c r="B64" s="92"/>
      <c r="C64" s="92"/>
      <c r="D64" s="92"/>
      <c r="E64" s="92"/>
      <c r="F64" s="93"/>
      <c r="G64" s="32">
        <v>2158.54</v>
      </c>
    </row>
    <row r="65" spans="1:7" s="1" customFormat="1" ht="16.5" customHeight="1">
      <c r="A65" s="84" t="s">
        <v>217</v>
      </c>
      <c r="B65" s="85"/>
      <c r="C65" s="85"/>
      <c r="D65" s="85"/>
      <c r="E65" s="85"/>
      <c r="F65" s="86"/>
      <c r="G65" s="13"/>
    </row>
    <row r="66" spans="1:7" s="1" customFormat="1" ht="16.5" customHeight="1">
      <c r="A66" s="91" t="s">
        <v>223</v>
      </c>
      <c r="B66" s="92"/>
      <c r="C66" s="92"/>
      <c r="D66" s="92"/>
      <c r="E66" s="92"/>
      <c r="F66" s="93"/>
      <c r="G66" s="6">
        <v>923.84</v>
      </c>
    </row>
    <row r="67" spans="1:7" s="1" customFormat="1" ht="16.5" customHeight="1">
      <c r="A67" s="91" t="s">
        <v>136</v>
      </c>
      <c r="B67" s="92"/>
      <c r="C67" s="92"/>
      <c r="D67" s="92"/>
      <c r="E67" s="92"/>
      <c r="F67" s="93"/>
      <c r="G67" s="6">
        <v>350.83</v>
      </c>
    </row>
    <row r="68" spans="1:7" s="1" customFormat="1" ht="16.5" customHeight="1">
      <c r="A68" s="84" t="s">
        <v>224</v>
      </c>
      <c r="B68" s="85"/>
      <c r="C68" s="85"/>
      <c r="D68" s="85"/>
      <c r="E68" s="85"/>
      <c r="F68" s="86"/>
      <c r="G68" s="7"/>
    </row>
    <row r="69" spans="1:7" s="1" customFormat="1" ht="16.5" customHeight="1">
      <c r="A69" s="91" t="s">
        <v>108</v>
      </c>
      <c r="B69" s="92"/>
      <c r="C69" s="92"/>
      <c r="D69" s="92"/>
      <c r="E69" s="92"/>
      <c r="F69" s="93"/>
      <c r="G69" s="6">
        <v>9142.75</v>
      </c>
    </row>
    <row r="70" spans="1:7" s="1" customFormat="1" ht="16.5" customHeight="1">
      <c r="A70" s="91" t="s">
        <v>229</v>
      </c>
      <c r="B70" s="92"/>
      <c r="C70" s="92"/>
      <c r="D70" s="92"/>
      <c r="E70" s="92"/>
      <c r="F70" s="93"/>
      <c r="G70" s="6">
        <v>5683.61</v>
      </c>
    </row>
    <row r="71" spans="1:7" s="1" customFormat="1" ht="16.5" customHeight="1">
      <c r="A71" s="84" t="s">
        <v>57</v>
      </c>
      <c r="B71" s="85"/>
      <c r="C71" s="85"/>
      <c r="D71" s="85"/>
      <c r="E71" s="85"/>
      <c r="F71" s="86"/>
      <c r="G71" s="6"/>
    </row>
    <row r="72" spans="1:7" s="1" customFormat="1" ht="16.5" customHeight="1">
      <c r="A72" s="91" t="s">
        <v>233</v>
      </c>
      <c r="B72" s="92"/>
      <c r="C72" s="92"/>
      <c r="D72" s="92"/>
      <c r="E72" s="92"/>
      <c r="F72" s="93"/>
      <c r="G72" s="6">
        <v>19846.4</v>
      </c>
    </row>
    <row r="73" spans="1:7" s="1" customFormat="1" ht="16.5" customHeight="1">
      <c r="A73" s="91" t="s">
        <v>108</v>
      </c>
      <c r="B73" s="92"/>
      <c r="C73" s="92"/>
      <c r="D73" s="92"/>
      <c r="E73" s="92"/>
      <c r="F73" s="93"/>
      <c r="G73" s="6">
        <v>7950.59</v>
      </c>
    </row>
    <row r="74" spans="1:7" s="1" customFormat="1" ht="16.5" customHeight="1">
      <c r="A74" s="84" t="s">
        <v>241</v>
      </c>
      <c r="B74" s="85"/>
      <c r="C74" s="85"/>
      <c r="D74" s="85"/>
      <c r="E74" s="85"/>
      <c r="F74" s="86"/>
      <c r="G74" s="6"/>
    </row>
    <row r="75" spans="1:7" s="1" customFormat="1" ht="16.5" customHeight="1">
      <c r="A75" s="91" t="s">
        <v>106</v>
      </c>
      <c r="B75" s="92"/>
      <c r="C75" s="92"/>
      <c r="D75" s="92"/>
      <c r="E75" s="92"/>
      <c r="F75" s="93"/>
      <c r="G75" s="6">
        <v>121.85</v>
      </c>
    </row>
    <row r="76" spans="1:7" s="1" customFormat="1" ht="16.5" customHeight="1">
      <c r="A76" s="84" t="s">
        <v>253</v>
      </c>
      <c r="B76" s="85"/>
      <c r="C76" s="85"/>
      <c r="D76" s="85"/>
      <c r="E76" s="85"/>
      <c r="F76" s="86"/>
      <c r="G76" s="6"/>
    </row>
    <row r="77" spans="1:7" s="1" customFormat="1" ht="16.5" customHeight="1">
      <c r="A77" s="91" t="s">
        <v>264</v>
      </c>
      <c r="B77" s="92"/>
      <c r="C77" s="92"/>
      <c r="D77" s="92"/>
      <c r="E77" s="92"/>
      <c r="F77" s="93"/>
      <c r="G77" s="6">
        <v>8309.06</v>
      </c>
    </row>
    <row r="78" spans="1:7" s="1" customFormat="1" ht="16.5" customHeight="1">
      <c r="A78" s="91" t="s">
        <v>265</v>
      </c>
      <c r="B78" s="92"/>
      <c r="C78" s="92"/>
      <c r="D78" s="92"/>
      <c r="E78" s="92"/>
      <c r="F78" s="93"/>
      <c r="G78" s="6">
        <v>2280.42</v>
      </c>
    </row>
    <row r="79" spans="1:7" s="1" customFormat="1" ht="16.5" customHeight="1">
      <c r="A79" s="91" t="s">
        <v>106</v>
      </c>
      <c r="B79" s="92"/>
      <c r="C79" s="92"/>
      <c r="D79" s="92"/>
      <c r="E79" s="92"/>
      <c r="F79" s="93"/>
      <c r="G79" s="6">
        <v>121.85</v>
      </c>
    </row>
  </sheetData>
  <mergeCells count="76">
    <mergeCell ref="A78:F78"/>
    <mergeCell ref="A79:F79"/>
    <mergeCell ref="A74:F74"/>
    <mergeCell ref="A75:F75"/>
    <mergeCell ref="A76:F76"/>
    <mergeCell ref="A25:F25"/>
    <mergeCell ref="A26:D26"/>
    <mergeCell ref="A27:D27"/>
    <mergeCell ref="A28:D28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7:F77"/>
    <mergeCell ref="A59:F59"/>
    <mergeCell ref="A60:F60"/>
    <mergeCell ref="A61:F61"/>
    <mergeCell ref="A62:F62"/>
    <mergeCell ref="A55:F55"/>
    <mergeCell ref="A56:F56"/>
    <mergeCell ref="A57:F57"/>
    <mergeCell ref="A58:F58"/>
    <mergeCell ref="A51:F51"/>
    <mergeCell ref="A52:F52"/>
    <mergeCell ref="A53:F53"/>
    <mergeCell ref="A54:F54"/>
    <mergeCell ref="A45:F45"/>
    <mergeCell ref="A47:F47"/>
    <mergeCell ref="A49:F49"/>
    <mergeCell ref="A50:F50"/>
    <mergeCell ref="A46:F46"/>
    <mergeCell ref="A48:F48"/>
    <mergeCell ref="D41:F41"/>
    <mergeCell ref="A42:G42"/>
    <mergeCell ref="A43:F43"/>
    <mergeCell ref="A44:F44"/>
    <mergeCell ref="D37:F37"/>
    <mergeCell ref="D38:F38"/>
    <mergeCell ref="D39:F39"/>
    <mergeCell ref="D40:F40"/>
    <mergeCell ref="D33:F33"/>
    <mergeCell ref="D34:F34"/>
    <mergeCell ref="D35:F35"/>
    <mergeCell ref="D36:F36"/>
    <mergeCell ref="A29:F29"/>
    <mergeCell ref="D30:F30"/>
    <mergeCell ref="D31:F31"/>
    <mergeCell ref="D32:F32"/>
    <mergeCell ref="A21:F21"/>
    <mergeCell ref="A22:D22"/>
    <mergeCell ref="A23:D23"/>
    <mergeCell ref="A24:D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A14:G14"/>
    <mergeCell ref="A15:F16"/>
    <mergeCell ref="G15:G16"/>
    <mergeCell ref="G8:G9"/>
    <mergeCell ref="A10:G10"/>
    <mergeCell ref="A11:F11"/>
    <mergeCell ref="A12:G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scale="94" r:id="rId1"/>
  <rowBreaks count="1" manualBreakCount="1">
    <brk id="56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46">
      <selection activeCell="A58" sqref="A58:F58"/>
    </sheetView>
  </sheetViews>
  <sheetFormatPr defaultColWidth="9.140625" defaultRowHeight="12.75"/>
  <cols>
    <col min="1" max="1" width="9.28125" style="0" customWidth="1"/>
    <col min="2" max="2" width="5.8515625" style="0" customWidth="1"/>
    <col min="3" max="3" width="5.140625" style="0" customWidth="1"/>
    <col min="4" max="4" width="13.140625" style="0" customWidth="1"/>
    <col min="5" max="5" width="5.7109375" style="0" customWidth="1"/>
    <col min="6" max="6" width="32.28125" style="0" customWidth="1"/>
    <col min="7" max="7" width="17.57421875" style="0" customWidth="1"/>
    <col min="9" max="9" width="6.7109375" style="0" customWidth="1"/>
    <col min="10" max="11" width="4.14062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21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77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-102260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5">
        <v>86752.22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82516.12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97787.19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-117531.07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13012.83</v>
      </c>
    </row>
    <row r="21" spans="1:7" ht="16.5" customHeight="1">
      <c r="A21" s="94" t="s">
        <v>2</v>
      </c>
      <c r="B21" s="95"/>
      <c r="C21" s="95"/>
      <c r="D21" s="95"/>
      <c r="E21" s="95"/>
      <c r="F21" s="96"/>
      <c r="G21" s="13"/>
    </row>
    <row r="22" spans="1:7" ht="16.5" customHeight="1">
      <c r="A22" s="97" t="s">
        <v>59</v>
      </c>
      <c r="B22" s="98"/>
      <c r="C22" s="98"/>
      <c r="D22" s="98"/>
      <c r="E22" s="14">
        <v>21073</v>
      </c>
      <c r="F22" s="15" t="s">
        <v>60</v>
      </c>
      <c r="G22" s="16"/>
    </row>
    <row r="23" spans="1:7" ht="16.5" customHeight="1">
      <c r="A23" s="97" t="s">
        <v>162</v>
      </c>
      <c r="B23" s="98"/>
      <c r="C23" s="98"/>
      <c r="D23" s="98"/>
      <c r="E23" s="14">
        <v>23873</v>
      </c>
      <c r="F23" s="15" t="s">
        <v>60</v>
      </c>
      <c r="G23" s="16"/>
    </row>
    <row r="24" spans="1:7" ht="16.5" customHeight="1">
      <c r="A24" s="97" t="s">
        <v>61</v>
      </c>
      <c r="B24" s="98"/>
      <c r="C24" s="98"/>
      <c r="D24" s="98"/>
      <c r="E24" s="14">
        <v>2800</v>
      </c>
      <c r="F24" s="15" t="s">
        <v>62</v>
      </c>
      <c r="G24" s="17">
        <v>7812</v>
      </c>
    </row>
    <row r="25" spans="1:7" ht="16.5" customHeight="1">
      <c r="A25" s="105" t="s">
        <v>211</v>
      </c>
      <c r="B25" s="106"/>
      <c r="C25" s="106"/>
      <c r="D25" s="106"/>
      <c r="E25" s="106"/>
      <c r="F25" s="107"/>
      <c r="G25" s="13"/>
    </row>
    <row r="26" spans="1:7" ht="16.5" customHeight="1">
      <c r="A26" s="97" t="s">
        <v>212</v>
      </c>
      <c r="B26" s="98"/>
      <c r="C26" s="98"/>
      <c r="D26" s="98"/>
      <c r="E26" s="14">
        <v>23873</v>
      </c>
      <c r="F26" s="15" t="s">
        <v>60</v>
      </c>
      <c r="G26" s="16"/>
    </row>
    <row r="27" spans="1:7" ht="16.5" customHeight="1">
      <c r="A27" s="97" t="s">
        <v>258</v>
      </c>
      <c r="B27" s="98"/>
      <c r="C27" s="98"/>
      <c r="D27" s="98"/>
      <c r="E27" s="14">
        <v>25846</v>
      </c>
      <c r="F27" s="15" t="s">
        <v>60</v>
      </c>
      <c r="G27" s="16"/>
    </row>
    <row r="28" spans="1:7" ht="16.5" customHeight="1">
      <c r="A28" s="97" t="s">
        <v>61</v>
      </c>
      <c r="B28" s="98"/>
      <c r="C28" s="98"/>
      <c r="D28" s="98"/>
      <c r="E28" s="14">
        <v>1973</v>
      </c>
      <c r="F28" s="15" t="s">
        <v>213</v>
      </c>
      <c r="G28" s="17">
        <v>5820.35</v>
      </c>
    </row>
    <row r="29" spans="1:7" ht="16.5" customHeight="1">
      <c r="A29" s="72" t="s">
        <v>9</v>
      </c>
      <c r="B29" s="73"/>
      <c r="C29" s="73"/>
      <c r="D29" s="73"/>
      <c r="E29" s="73"/>
      <c r="F29" s="74"/>
      <c r="G29" s="18">
        <v>7081.79</v>
      </c>
    </row>
    <row r="30" spans="1:7" ht="16.5" customHeight="1">
      <c r="A30" s="19" t="s">
        <v>63</v>
      </c>
      <c r="B30" s="20">
        <v>2.692</v>
      </c>
      <c r="C30" s="20" t="s">
        <v>64</v>
      </c>
      <c r="D30" s="75"/>
      <c r="E30" s="75"/>
      <c r="F30" s="76"/>
      <c r="G30" s="21">
        <v>568.01</v>
      </c>
    </row>
    <row r="31" spans="1:7" ht="16.5" customHeight="1">
      <c r="A31" s="22" t="s">
        <v>65</v>
      </c>
      <c r="B31" s="23">
        <f>0.738+3.261</f>
        <v>3.999</v>
      </c>
      <c r="C31" s="23" t="s">
        <v>64</v>
      </c>
      <c r="D31" s="77"/>
      <c r="E31" s="77"/>
      <c r="F31" s="78"/>
      <c r="G31" s="21">
        <v>843.79</v>
      </c>
    </row>
    <row r="32" spans="1:7" ht="16.5" customHeight="1">
      <c r="A32" s="22" t="s">
        <v>66</v>
      </c>
      <c r="B32" s="23">
        <f>1.092+2.157</f>
        <v>3.249</v>
      </c>
      <c r="C32" s="23" t="s">
        <v>64</v>
      </c>
      <c r="D32" s="77"/>
      <c r="E32" s="77"/>
      <c r="F32" s="78"/>
      <c r="G32" s="21">
        <v>685.54</v>
      </c>
    </row>
    <row r="33" spans="1:7" ht="16.5" customHeight="1">
      <c r="A33" s="22" t="s">
        <v>67</v>
      </c>
      <c r="B33" s="23">
        <v>1.097</v>
      </c>
      <c r="C33" s="23" t="s">
        <v>64</v>
      </c>
      <c r="D33" s="77"/>
      <c r="E33" s="77"/>
      <c r="F33" s="78"/>
      <c r="G33" s="21">
        <v>231.47</v>
      </c>
    </row>
    <row r="34" spans="1:7" ht="16.5" customHeight="1">
      <c r="A34" s="22" t="s">
        <v>68</v>
      </c>
      <c r="B34" s="23">
        <v>5.173</v>
      </c>
      <c r="C34" s="23" t="s">
        <v>64</v>
      </c>
      <c r="D34" s="77"/>
      <c r="E34" s="77"/>
      <c r="F34" s="78"/>
      <c r="G34" s="21">
        <v>1091.5</v>
      </c>
    </row>
    <row r="35" spans="1:11" ht="16.5" customHeight="1">
      <c r="A35" s="22" t="s">
        <v>69</v>
      </c>
      <c r="B35" s="23">
        <v>0.376</v>
      </c>
      <c r="C35" s="23" t="s">
        <v>64</v>
      </c>
      <c r="D35" s="77"/>
      <c r="E35" s="77"/>
      <c r="F35" s="78"/>
      <c r="G35" s="21">
        <v>79.34</v>
      </c>
      <c r="I35" s="24"/>
      <c r="J35" s="25"/>
      <c r="K35" s="25"/>
    </row>
    <row r="36" spans="1:11" ht="16.5" customHeight="1">
      <c r="A36" s="26" t="s">
        <v>70</v>
      </c>
      <c r="B36" s="27">
        <v>0.453</v>
      </c>
      <c r="C36" s="27" t="s">
        <v>64</v>
      </c>
      <c r="D36" s="79"/>
      <c r="E36" s="79"/>
      <c r="F36" s="80"/>
      <c r="G36" s="21">
        <v>95.58</v>
      </c>
      <c r="I36" s="24"/>
      <c r="J36" s="25"/>
      <c r="K36" s="25"/>
    </row>
    <row r="37" spans="1:11" ht="16.5" customHeight="1">
      <c r="A37" s="22" t="s">
        <v>71</v>
      </c>
      <c r="B37" s="23">
        <v>3.266</v>
      </c>
      <c r="C37" s="23" t="s">
        <v>64</v>
      </c>
      <c r="D37" s="77"/>
      <c r="E37" s="77"/>
      <c r="F37" s="78"/>
      <c r="G37" s="21">
        <v>689.13</v>
      </c>
      <c r="K37" s="25"/>
    </row>
    <row r="38" spans="1:7" ht="16.5" customHeight="1">
      <c r="A38" s="26" t="s">
        <v>72</v>
      </c>
      <c r="B38" s="27">
        <v>4.016</v>
      </c>
      <c r="C38" s="27" t="s">
        <v>64</v>
      </c>
      <c r="D38" s="79"/>
      <c r="E38" s="79"/>
      <c r="F38" s="80"/>
      <c r="G38" s="21">
        <v>847.38</v>
      </c>
    </row>
    <row r="39" spans="1:7" ht="16.5" customHeight="1">
      <c r="A39" s="22" t="s">
        <v>73</v>
      </c>
      <c r="B39" s="23">
        <v>2.226</v>
      </c>
      <c r="C39" s="23" t="s">
        <v>64</v>
      </c>
      <c r="D39" s="77"/>
      <c r="E39" s="77"/>
      <c r="F39" s="78"/>
      <c r="G39" s="21">
        <v>469.69</v>
      </c>
    </row>
    <row r="40" spans="1:7" ht="16.5" customHeight="1">
      <c r="A40" s="22" t="s">
        <v>74</v>
      </c>
      <c r="B40" s="23">
        <v>4.292</v>
      </c>
      <c r="C40" s="23" t="s">
        <v>64</v>
      </c>
      <c r="D40" s="77"/>
      <c r="E40" s="77"/>
      <c r="F40" s="78"/>
      <c r="G40" s="21">
        <v>905.61</v>
      </c>
    </row>
    <row r="41" spans="1:7" ht="16.5" customHeight="1">
      <c r="A41" s="22" t="s">
        <v>75</v>
      </c>
      <c r="B41" s="23">
        <v>2.724</v>
      </c>
      <c r="C41" s="23" t="s">
        <v>64</v>
      </c>
      <c r="D41" s="77"/>
      <c r="E41" s="77"/>
      <c r="F41" s="78"/>
      <c r="G41" s="21">
        <v>574.76</v>
      </c>
    </row>
    <row r="42" spans="1:7" ht="7.5" customHeight="1">
      <c r="A42" s="87"/>
      <c r="B42" s="77"/>
      <c r="C42" s="77"/>
      <c r="D42" s="77"/>
      <c r="E42" s="77"/>
      <c r="F42" s="77"/>
      <c r="G42" s="78"/>
    </row>
    <row r="43" spans="1:7" ht="16.5" customHeight="1">
      <c r="A43" s="88" t="s">
        <v>168</v>
      </c>
      <c r="B43" s="89"/>
      <c r="C43" s="89"/>
      <c r="D43" s="89"/>
      <c r="E43" s="89"/>
      <c r="F43" s="90"/>
      <c r="G43" s="28">
        <v>2044.56</v>
      </c>
    </row>
    <row r="44" spans="1:7" s="1" customFormat="1" ht="15.75" customHeight="1">
      <c r="A44" s="99" t="s">
        <v>3</v>
      </c>
      <c r="B44" s="100"/>
      <c r="C44" s="100"/>
      <c r="D44" s="100"/>
      <c r="E44" s="100"/>
      <c r="F44" s="101"/>
      <c r="G44" s="29"/>
    </row>
    <row r="45" spans="1:7" s="1" customFormat="1" ht="15.75" customHeight="1">
      <c r="A45" s="102" t="s">
        <v>119</v>
      </c>
      <c r="B45" s="103"/>
      <c r="C45" s="103"/>
      <c r="D45" s="103"/>
      <c r="E45" s="103"/>
      <c r="F45" s="104"/>
      <c r="G45" s="18">
        <v>126.81</v>
      </c>
    </row>
    <row r="46" spans="1:7" s="1" customFormat="1" ht="15.75" customHeight="1">
      <c r="A46" s="102" t="s">
        <v>196</v>
      </c>
      <c r="B46" s="103"/>
      <c r="C46" s="103"/>
      <c r="D46" s="103"/>
      <c r="E46" s="103"/>
      <c r="F46" s="104"/>
      <c r="G46" s="18">
        <v>126.81</v>
      </c>
    </row>
    <row r="47" spans="1:7" s="1" customFormat="1" ht="15.75" customHeight="1">
      <c r="A47" s="102" t="s">
        <v>224</v>
      </c>
      <c r="B47" s="103"/>
      <c r="C47" s="103"/>
      <c r="D47" s="103"/>
      <c r="E47" s="103"/>
      <c r="F47" s="104"/>
      <c r="G47" s="18">
        <v>126.81</v>
      </c>
    </row>
    <row r="48" spans="1:7" s="1" customFormat="1" ht="15.75" customHeight="1">
      <c r="A48" s="102" t="s">
        <v>253</v>
      </c>
      <c r="B48" s="103"/>
      <c r="C48" s="103"/>
      <c r="D48" s="103"/>
      <c r="E48" s="103"/>
      <c r="F48" s="104"/>
      <c r="G48" s="18">
        <v>126.81</v>
      </c>
    </row>
    <row r="49" spans="1:7" s="1" customFormat="1" ht="15.75" customHeight="1">
      <c r="A49" s="81" t="s">
        <v>10</v>
      </c>
      <c r="B49" s="82"/>
      <c r="C49" s="82"/>
      <c r="D49" s="82"/>
      <c r="E49" s="82"/>
      <c r="F49" s="83"/>
      <c r="G49" s="18">
        <v>61508.41</v>
      </c>
    </row>
    <row r="50" spans="1:7" s="1" customFormat="1" ht="15.75" customHeight="1">
      <c r="A50" s="84" t="s">
        <v>104</v>
      </c>
      <c r="B50" s="85"/>
      <c r="C50" s="85"/>
      <c r="D50" s="85"/>
      <c r="E50" s="85"/>
      <c r="F50" s="86"/>
      <c r="G50" s="30"/>
    </row>
    <row r="51" spans="1:7" s="1" customFormat="1" ht="15.75" customHeight="1">
      <c r="A51" s="91" t="s">
        <v>209</v>
      </c>
      <c r="B51" s="92"/>
      <c r="C51" s="92"/>
      <c r="D51" s="92"/>
      <c r="E51" s="92"/>
      <c r="F51" s="93"/>
      <c r="G51" s="31">
        <v>4488</v>
      </c>
    </row>
    <row r="52" spans="1:7" s="1" customFormat="1" ht="15.75" customHeight="1">
      <c r="A52" s="84" t="s">
        <v>119</v>
      </c>
      <c r="B52" s="85"/>
      <c r="C52" s="85"/>
      <c r="D52" s="85"/>
      <c r="E52" s="85"/>
      <c r="F52" s="86"/>
      <c r="G52" s="31"/>
    </row>
    <row r="53" spans="1:7" s="1" customFormat="1" ht="15.75" customHeight="1">
      <c r="A53" s="91" t="s">
        <v>120</v>
      </c>
      <c r="B53" s="92"/>
      <c r="C53" s="92"/>
      <c r="D53" s="92"/>
      <c r="E53" s="92"/>
      <c r="F53" s="93"/>
      <c r="G53" s="31">
        <v>420.16</v>
      </c>
    </row>
    <row r="54" spans="1:7" s="1" customFormat="1" ht="16.5" customHeight="1">
      <c r="A54" s="91" t="s">
        <v>121</v>
      </c>
      <c r="B54" s="92"/>
      <c r="C54" s="92"/>
      <c r="D54" s="92"/>
      <c r="E54" s="92"/>
      <c r="F54" s="93"/>
      <c r="G54" s="13">
        <v>6373.48</v>
      </c>
    </row>
    <row r="55" spans="1:7" s="1" customFormat="1" ht="16.5" customHeight="1">
      <c r="A55" s="91" t="s">
        <v>115</v>
      </c>
      <c r="B55" s="92"/>
      <c r="C55" s="92"/>
      <c r="D55" s="92"/>
      <c r="E55" s="92"/>
      <c r="F55" s="93"/>
      <c r="G55" s="13">
        <v>172.18</v>
      </c>
    </row>
    <row r="56" spans="1:7" s="1" customFormat="1" ht="16.5" customHeight="1">
      <c r="A56" s="91" t="s">
        <v>127</v>
      </c>
      <c r="B56" s="92"/>
      <c r="C56" s="92"/>
      <c r="D56" s="92"/>
      <c r="E56" s="92"/>
      <c r="F56" s="93"/>
      <c r="G56" s="31">
        <v>226.83</v>
      </c>
    </row>
    <row r="57" spans="1:7" s="1" customFormat="1" ht="16.5" customHeight="1">
      <c r="A57" s="84" t="s">
        <v>128</v>
      </c>
      <c r="B57" s="85"/>
      <c r="C57" s="85"/>
      <c r="D57" s="85"/>
      <c r="E57" s="85"/>
      <c r="F57" s="86"/>
      <c r="G57" s="13"/>
    </row>
    <row r="58" spans="1:7" s="1" customFormat="1" ht="16.5" customHeight="1">
      <c r="A58" s="91" t="s">
        <v>129</v>
      </c>
      <c r="B58" s="92"/>
      <c r="C58" s="92"/>
      <c r="D58" s="92"/>
      <c r="E58" s="92"/>
      <c r="F58" s="93"/>
      <c r="G58" s="13">
        <v>595.11</v>
      </c>
    </row>
    <row r="59" spans="1:7" s="1" customFormat="1" ht="16.5" customHeight="1">
      <c r="A59" s="91" t="s">
        <v>106</v>
      </c>
      <c r="B59" s="92"/>
      <c r="C59" s="92"/>
      <c r="D59" s="92"/>
      <c r="E59" s="92"/>
      <c r="F59" s="93"/>
      <c r="G59" s="13">
        <v>352.39</v>
      </c>
    </row>
    <row r="60" spans="1:7" s="1" customFormat="1" ht="16.5" customHeight="1">
      <c r="A60" s="84" t="s">
        <v>134</v>
      </c>
      <c r="B60" s="85"/>
      <c r="C60" s="85"/>
      <c r="D60" s="85"/>
      <c r="E60" s="85"/>
      <c r="F60" s="86"/>
      <c r="G60" s="13"/>
    </row>
    <row r="61" spans="1:7" s="1" customFormat="1" ht="16.5" customHeight="1">
      <c r="A61" s="91" t="s">
        <v>145</v>
      </c>
      <c r="B61" s="92"/>
      <c r="C61" s="92"/>
      <c r="D61" s="92"/>
      <c r="E61" s="92"/>
      <c r="F61" s="93"/>
      <c r="G61" s="32">
        <v>2975</v>
      </c>
    </row>
    <row r="62" spans="1:7" s="1" customFormat="1" ht="16.5" customHeight="1">
      <c r="A62" s="91" t="s">
        <v>146</v>
      </c>
      <c r="B62" s="92"/>
      <c r="C62" s="92"/>
      <c r="D62" s="92"/>
      <c r="E62" s="92"/>
      <c r="F62" s="93"/>
      <c r="G62" s="13">
        <v>37002.59</v>
      </c>
    </row>
    <row r="63" spans="1:7" s="1" customFormat="1" ht="16.5" customHeight="1">
      <c r="A63" s="84" t="s">
        <v>150</v>
      </c>
      <c r="B63" s="85"/>
      <c r="C63" s="85"/>
      <c r="D63" s="85"/>
      <c r="E63" s="85"/>
      <c r="F63" s="86"/>
      <c r="G63" s="13"/>
    </row>
    <row r="64" spans="1:7" s="1" customFormat="1" ht="16.5" customHeight="1">
      <c r="A64" s="91" t="s">
        <v>151</v>
      </c>
      <c r="B64" s="92"/>
      <c r="C64" s="92"/>
      <c r="D64" s="92"/>
      <c r="E64" s="92"/>
      <c r="F64" s="93"/>
      <c r="G64" s="32">
        <v>1339.2</v>
      </c>
    </row>
    <row r="65" spans="1:7" s="1" customFormat="1" ht="16.5" customHeight="1">
      <c r="A65" s="91" t="s">
        <v>106</v>
      </c>
      <c r="B65" s="92"/>
      <c r="C65" s="92"/>
      <c r="D65" s="92"/>
      <c r="E65" s="92"/>
      <c r="F65" s="93"/>
      <c r="G65" s="32">
        <v>607.1</v>
      </c>
    </row>
    <row r="66" spans="1:7" s="1" customFormat="1" ht="16.5" customHeight="1">
      <c r="A66" s="91" t="s">
        <v>155</v>
      </c>
      <c r="B66" s="92"/>
      <c r="C66" s="92"/>
      <c r="D66" s="92"/>
      <c r="E66" s="92"/>
      <c r="F66" s="93"/>
      <c r="G66" s="6">
        <v>6712.67</v>
      </c>
    </row>
    <row r="67" spans="1:7" s="1" customFormat="1" ht="16.5" customHeight="1">
      <c r="A67" s="84" t="s">
        <v>241</v>
      </c>
      <c r="B67" s="85"/>
      <c r="C67" s="85"/>
      <c r="D67" s="85"/>
      <c r="E67" s="85"/>
      <c r="F67" s="86"/>
      <c r="G67" s="6"/>
    </row>
    <row r="68" spans="1:7" s="1" customFormat="1" ht="16.5" customHeight="1">
      <c r="A68" s="91" t="s">
        <v>106</v>
      </c>
      <c r="B68" s="92"/>
      <c r="C68" s="92"/>
      <c r="D68" s="92"/>
      <c r="E68" s="92"/>
      <c r="F68" s="93"/>
      <c r="G68" s="7">
        <v>121.85</v>
      </c>
    </row>
    <row r="69" spans="1:7" s="1" customFormat="1" ht="16.5" customHeight="1">
      <c r="A69" s="84" t="s">
        <v>253</v>
      </c>
      <c r="B69" s="85"/>
      <c r="C69" s="85"/>
      <c r="D69" s="85"/>
      <c r="E69" s="85"/>
      <c r="F69" s="86"/>
      <c r="G69" s="6"/>
    </row>
    <row r="70" spans="1:7" s="1" customFormat="1" ht="16.5" customHeight="1">
      <c r="A70" s="91" t="s">
        <v>106</v>
      </c>
      <c r="B70" s="92"/>
      <c r="C70" s="92"/>
      <c r="D70" s="92"/>
      <c r="E70" s="92"/>
      <c r="F70" s="93"/>
      <c r="G70" s="7">
        <v>121.85</v>
      </c>
    </row>
  </sheetData>
  <mergeCells count="67">
    <mergeCell ref="A25:F25"/>
    <mergeCell ref="A26:D26"/>
    <mergeCell ref="A27:D27"/>
    <mergeCell ref="A28:D28"/>
    <mergeCell ref="A67:F67"/>
    <mergeCell ref="A68:F68"/>
    <mergeCell ref="A69:F69"/>
    <mergeCell ref="A70:F70"/>
    <mergeCell ref="A63:F63"/>
    <mergeCell ref="A64:F64"/>
    <mergeCell ref="A65:F65"/>
    <mergeCell ref="A66:F66"/>
    <mergeCell ref="A59:F59"/>
    <mergeCell ref="A60:F60"/>
    <mergeCell ref="A61:F61"/>
    <mergeCell ref="A62:F62"/>
    <mergeCell ref="A55:F55"/>
    <mergeCell ref="A56:F56"/>
    <mergeCell ref="A57:F57"/>
    <mergeCell ref="A58:F58"/>
    <mergeCell ref="A51:F51"/>
    <mergeCell ref="A52:F52"/>
    <mergeCell ref="A53:F53"/>
    <mergeCell ref="A54:F54"/>
    <mergeCell ref="A45:F45"/>
    <mergeCell ref="A47:F47"/>
    <mergeCell ref="A49:F49"/>
    <mergeCell ref="A50:F50"/>
    <mergeCell ref="A46:F46"/>
    <mergeCell ref="A48:F48"/>
    <mergeCell ref="D41:F41"/>
    <mergeCell ref="A42:G42"/>
    <mergeCell ref="A43:F43"/>
    <mergeCell ref="A44:F44"/>
    <mergeCell ref="D37:F37"/>
    <mergeCell ref="D38:F38"/>
    <mergeCell ref="D39:F39"/>
    <mergeCell ref="D40:F40"/>
    <mergeCell ref="D33:F33"/>
    <mergeCell ref="D34:F34"/>
    <mergeCell ref="D35:F35"/>
    <mergeCell ref="D36:F36"/>
    <mergeCell ref="A29:F29"/>
    <mergeCell ref="D30:F30"/>
    <mergeCell ref="D31:F31"/>
    <mergeCell ref="D32:F32"/>
    <mergeCell ref="A21:F21"/>
    <mergeCell ref="A22:D22"/>
    <mergeCell ref="A23:D23"/>
    <mergeCell ref="A24:D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G8:G9"/>
    <mergeCell ref="A10:G10"/>
    <mergeCell ref="A11:F11"/>
    <mergeCell ref="A12:G12"/>
    <mergeCell ref="A14:G14"/>
    <mergeCell ref="A15:F16"/>
    <mergeCell ref="G15:G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2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G18" sqref="G18"/>
    </sheetView>
  </sheetViews>
  <sheetFormatPr defaultColWidth="9.140625" defaultRowHeight="12.75"/>
  <cols>
    <col min="1" max="1" width="9.28125" style="0" customWidth="1"/>
    <col min="2" max="2" width="6.140625" style="0" customWidth="1"/>
    <col min="3" max="3" width="5.140625" style="0" customWidth="1"/>
    <col min="4" max="4" width="13.00390625" style="0" customWidth="1"/>
    <col min="5" max="5" width="5.00390625" style="0" customWidth="1"/>
    <col min="6" max="6" width="33.00390625" style="0" customWidth="1"/>
    <col min="7" max="7" width="17.57421875" style="0" customWidth="1"/>
    <col min="9" max="9" width="6.7109375" style="0" customWidth="1"/>
    <col min="10" max="11" width="4.14062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22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43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-119707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5">
        <v>90921.31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84432.5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79874.39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-115148.89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13638.2</v>
      </c>
    </row>
    <row r="21" spans="1:7" ht="16.5" customHeight="1">
      <c r="A21" s="94" t="s">
        <v>2</v>
      </c>
      <c r="B21" s="95"/>
      <c r="C21" s="95"/>
      <c r="D21" s="95"/>
      <c r="E21" s="95"/>
      <c r="F21" s="96"/>
      <c r="G21" s="13"/>
    </row>
    <row r="22" spans="1:7" ht="16.5" customHeight="1">
      <c r="A22" s="97" t="s">
        <v>59</v>
      </c>
      <c r="B22" s="98"/>
      <c r="C22" s="98"/>
      <c r="D22" s="98"/>
      <c r="E22" s="14">
        <v>1596</v>
      </c>
      <c r="F22" s="15" t="s">
        <v>60</v>
      </c>
      <c r="G22" s="16"/>
    </row>
    <row r="23" spans="1:7" ht="16.5" customHeight="1">
      <c r="A23" s="97" t="s">
        <v>162</v>
      </c>
      <c r="B23" s="98"/>
      <c r="C23" s="98"/>
      <c r="D23" s="98"/>
      <c r="E23" s="14">
        <v>4145</v>
      </c>
      <c r="F23" s="15" t="s">
        <v>60</v>
      </c>
      <c r="G23" s="16"/>
    </row>
    <row r="24" spans="1:7" ht="16.5" customHeight="1">
      <c r="A24" s="97" t="s">
        <v>61</v>
      </c>
      <c r="B24" s="98"/>
      <c r="C24" s="98"/>
      <c r="D24" s="98"/>
      <c r="E24" s="14">
        <v>2549</v>
      </c>
      <c r="F24" s="15" t="s">
        <v>62</v>
      </c>
      <c r="G24" s="17">
        <v>7111.71</v>
      </c>
    </row>
    <row r="25" spans="1:7" ht="16.5" customHeight="1">
      <c r="A25" s="105" t="s">
        <v>211</v>
      </c>
      <c r="B25" s="106"/>
      <c r="C25" s="106"/>
      <c r="D25" s="106"/>
      <c r="E25" s="106"/>
      <c r="F25" s="107"/>
      <c r="G25" s="13"/>
    </row>
    <row r="26" spans="1:7" ht="16.5" customHeight="1">
      <c r="A26" s="97" t="s">
        <v>212</v>
      </c>
      <c r="B26" s="98"/>
      <c r="C26" s="98"/>
      <c r="D26" s="98"/>
      <c r="E26" s="14">
        <v>4145</v>
      </c>
      <c r="F26" s="15" t="s">
        <v>60</v>
      </c>
      <c r="G26" s="16"/>
    </row>
    <row r="27" spans="1:7" ht="16.5" customHeight="1">
      <c r="A27" s="97" t="s">
        <v>258</v>
      </c>
      <c r="B27" s="98"/>
      <c r="C27" s="98"/>
      <c r="D27" s="98"/>
      <c r="E27" s="14">
        <v>6984</v>
      </c>
      <c r="F27" s="15" t="s">
        <v>60</v>
      </c>
      <c r="G27" s="16"/>
    </row>
    <row r="28" spans="1:7" ht="16.5" customHeight="1">
      <c r="A28" s="97" t="s">
        <v>61</v>
      </c>
      <c r="B28" s="98"/>
      <c r="C28" s="98"/>
      <c r="D28" s="98"/>
      <c r="E28" s="14">
        <v>2839</v>
      </c>
      <c r="F28" s="15" t="s">
        <v>213</v>
      </c>
      <c r="G28" s="17">
        <v>8375.05</v>
      </c>
    </row>
    <row r="29" spans="1:7" ht="16.5" customHeight="1">
      <c r="A29" s="72" t="s">
        <v>9</v>
      </c>
      <c r="B29" s="73"/>
      <c r="C29" s="73"/>
      <c r="D29" s="73"/>
      <c r="E29" s="73"/>
      <c r="F29" s="74"/>
      <c r="G29" s="18">
        <v>13408.84</v>
      </c>
    </row>
    <row r="30" spans="1:7" ht="16.5" customHeight="1">
      <c r="A30" s="19" t="s">
        <v>63</v>
      </c>
      <c r="B30" s="20">
        <f>1.786+2.554</f>
        <v>4.34</v>
      </c>
      <c r="C30" s="20" t="s">
        <v>64</v>
      </c>
      <c r="D30" s="75"/>
      <c r="E30" s="75"/>
      <c r="F30" s="76"/>
      <c r="G30" s="21">
        <v>915.74</v>
      </c>
    </row>
    <row r="31" spans="1:7" ht="16.5" customHeight="1">
      <c r="A31" s="22" t="s">
        <v>65</v>
      </c>
      <c r="B31" s="23">
        <f>1.34+3.094</f>
        <v>4.434</v>
      </c>
      <c r="C31" s="23" t="s">
        <v>64</v>
      </c>
      <c r="D31" s="77"/>
      <c r="E31" s="77"/>
      <c r="F31" s="78"/>
      <c r="G31" s="21">
        <v>935.57</v>
      </c>
    </row>
    <row r="32" spans="1:7" ht="16.5" customHeight="1">
      <c r="A32" s="22" t="s">
        <v>66</v>
      </c>
      <c r="B32" s="23">
        <f>1.786+2.047</f>
        <v>3.833</v>
      </c>
      <c r="C32" s="23" t="s">
        <v>64</v>
      </c>
      <c r="D32" s="77"/>
      <c r="E32" s="77"/>
      <c r="F32" s="78"/>
      <c r="G32" s="21">
        <v>808.76</v>
      </c>
    </row>
    <row r="33" spans="1:7" ht="16.5" customHeight="1">
      <c r="A33" s="22" t="s">
        <v>67</v>
      </c>
      <c r="B33" s="23">
        <v>5.709</v>
      </c>
      <c r="C33" s="23" t="s">
        <v>64</v>
      </c>
      <c r="D33" s="77"/>
      <c r="E33" s="77"/>
      <c r="F33" s="78"/>
      <c r="G33" s="21">
        <v>1204.6</v>
      </c>
    </row>
    <row r="34" spans="1:7" ht="16.5" customHeight="1">
      <c r="A34" s="22" t="s">
        <v>68</v>
      </c>
      <c r="B34" s="23">
        <v>6.483</v>
      </c>
      <c r="C34" s="23" t="s">
        <v>64</v>
      </c>
      <c r="D34" s="77"/>
      <c r="E34" s="77"/>
      <c r="F34" s="78"/>
      <c r="G34" s="21">
        <v>1367.91</v>
      </c>
    </row>
    <row r="35" spans="1:11" ht="16.5" customHeight="1">
      <c r="A35" s="22" t="s">
        <v>69</v>
      </c>
      <c r="B35" s="34">
        <v>10.103</v>
      </c>
      <c r="C35" s="23" t="s">
        <v>64</v>
      </c>
      <c r="D35" s="77"/>
      <c r="E35" s="77"/>
      <c r="F35" s="78"/>
      <c r="G35" s="21">
        <v>2131.73</v>
      </c>
      <c r="I35" s="24"/>
      <c r="J35" s="25"/>
      <c r="K35" s="25"/>
    </row>
    <row r="36" spans="1:11" ht="16.5" customHeight="1">
      <c r="A36" s="26" t="s">
        <v>70</v>
      </c>
      <c r="B36" s="37">
        <v>10.359</v>
      </c>
      <c r="C36" s="27" t="s">
        <v>64</v>
      </c>
      <c r="D36" s="79"/>
      <c r="E36" s="79"/>
      <c r="F36" s="80"/>
      <c r="G36" s="21">
        <v>2185.75</v>
      </c>
      <c r="I36" s="24"/>
      <c r="J36" s="25"/>
      <c r="K36" s="25"/>
    </row>
    <row r="37" spans="1:11" ht="16.5" customHeight="1">
      <c r="A37" s="22" t="s">
        <v>71</v>
      </c>
      <c r="B37" s="23">
        <v>4.625</v>
      </c>
      <c r="C37" s="23" t="s">
        <v>64</v>
      </c>
      <c r="D37" s="77"/>
      <c r="E37" s="77"/>
      <c r="F37" s="78"/>
      <c r="G37" s="21">
        <v>975.88</v>
      </c>
      <c r="K37" s="25"/>
    </row>
    <row r="38" spans="1:7" ht="16.5" customHeight="1">
      <c r="A38" s="26" t="s">
        <v>72</v>
      </c>
      <c r="B38" s="27">
        <v>2.939</v>
      </c>
      <c r="C38" s="27" t="s">
        <v>64</v>
      </c>
      <c r="D38" s="79"/>
      <c r="E38" s="79"/>
      <c r="F38" s="80"/>
      <c r="G38" s="21">
        <v>620.13</v>
      </c>
    </row>
    <row r="39" spans="1:7" ht="16.5" customHeight="1">
      <c r="A39" s="22" t="s">
        <v>73</v>
      </c>
      <c r="B39" s="23">
        <v>3.284</v>
      </c>
      <c r="C39" s="23" t="s">
        <v>64</v>
      </c>
      <c r="D39" s="77"/>
      <c r="E39" s="77"/>
      <c r="F39" s="78"/>
      <c r="G39" s="21">
        <v>692.92</v>
      </c>
    </row>
    <row r="40" spans="1:7" ht="16.5" customHeight="1">
      <c r="A40" s="22" t="s">
        <v>74</v>
      </c>
      <c r="B40" s="23">
        <v>3.641</v>
      </c>
      <c r="C40" s="23" t="s">
        <v>64</v>
      </c>
      <c r="D40" s="77"/>
      <c r="E40" s="77"/>
      <c r="F40" s="78"/>
      <c r="G40" s="21">
        <v>768.25</v>
      </c>
    </row>
    <row r="41" spans="1:7" ht="16.5" customHeight="1">
      <c r="A41" s="22" t="s">
        <v>75</v>
      </c>
      <c r="B41" s="23">
        <v>3.799</v>
      </c>
      <c r="C41" s="23" t="s">
        <v>64</v>
      </c>
      <c r="D41" s="77"/>
      <c r="E41" s="77"/>
      <c r="F41" s="78"/>
      <c r="G41" s="21">
        <v>801.59</v>
      </c>
    </row>
    <row r="42" spans="1:7" ht="7.5" customHeight="1">
      <c r="A42" s="87"/>
      <c r="B42" s="77"/>
      <c r="C42" s="77"/>
      <c r="D42" s="77"/>
      <c r="E42" s="77"/>
      <c r="F42" s="77"/>
      <c r="G42" s="78"/>
    </row>
    <row r="43" spans="1:7" ht="16.5" customHeight="1">
      <c r="A43" s="88" t="s">
        <v>169</v>
      </c>
      <c r="B43" s="89"/>
      <c r="C43" s="89"/>
      <c r="D43" s="89"/>
      <c r="E43" s="89"/>
      <c r="F43" s="90"/>
      <c r="G43" s="28">
        <v>2125.8</v>
      </c>
    </row>
    <row r="44" spans="1:7" s="1" customFormat="1" ht="15.75" customHeight="1">
      <c r="A44" s="99" t="s">
        <v>3</v>
      </c>
      <c r="B44" s="100"/>
      <c r="C44" s="100"/>
      <c r="D44" s="100"/>
      <c r="E44" s="100"/>
      <c r="F44" s="101"/>
      <c r="G44" s="29"/>
    </row>
    <row r="45" spans="1:7" s="1" customFormat="1" ht="15.75" customHeight="1">
      <c r="A45" s="102" t="s">
        <v>119</v>
      </c>
      <c r="B45" s="103"/>
      <c r="C45" s="103"/>
      <c r="D45" s="103"/>
      <c r="E45" s="103"/>
      <c r="F45" s="104"/>
      <c r="G45" s="18">
        <v>128.43</v>
      </c>
    </row>
    <row r="46" spans="1:7" s="1" customFormat="1" ht="15.75" customHeight="1">
      <c r="A46" s="102" t="s">
        <v>196</v>
      </c>
      <c r="B46" s="103"/>
      <c r="C46" s="103"/>
      <c r="D46" s="103"/>
      <c r="E46" s="103"/>
      <c r="F46" s="104"/>
      <c r="G46" s="18">
        <v>128.43</v>
      </c>
    </row>
    <row r="47" spans="1:7" s="1" customFormat="1" ht="15.75" customHeight="1">
      <c r="A47" s="102" t="s">
        <v>224</v>
      </c>
      <c r="B47" s="103"/>
      <c r="C47" s="103"/>
      <c r="D47" s="103"/>
      <c r="E47" s="103"/>
      <c r="F47" s="104"/>
      <c r="G47" s="18">
        <v>128.43</v>
      </c>
    </row>
    <row r="48" spans="1:7" s="1" customFormat="1" ht="15.75" customHeight="1">
      <c r="A48" s="102" t="s">
        <v>253</v>
      </c>
      <c r="B48" s="103"/>
      <c r="C48" s="103"/>
      <c r="D48" s="103"/>
      <c r="E48" s="103"/>
      <c r="F48" s="104"/>
      <c r="G48" s="18">
        <v>128.43</v>
      </c>
    </row>
    <row r="49" spans="1:7" s="1" customFormat="1" ht="15.75" customHeight="1">
      <c r="A49" s="81" t="s">
        <v>10</v>
      </c>
      <c r="B49" s="82"/>
      <c r="C49" s="82"/>
      <c r="D49" s="82"/>
      <c r="E49" s="82"/>
      <c r="F49" s="83"/>
      <c r="G49" s="18">
        <v>34701.07</v>
      </c>
    </row>
    <row r="50" spans="1:7" s="1" customFormat="1" ht="15.75" customHeight="1">
      <c r="A50" s="84" t="s">
        <v>104</v>
      </c>
      <c r="B50" s="85"/>
      <c r="C50" s="85"/>
      <c r="D50" s="85"/>
      <c r="E50" s="85"/>
      <c r="F50" s="86"/>
      <c r="G50" s="30"/>
    </row>
    <row r="51" spans="1:7" s="1" customFormat="1" ht="15.75" customHeight="1">
      <c r="A51" s="91" t="s">
        <v>105</v>
      </c>
      <c r="B51" s="92"/>
      <c r="C51" s="92"/>
      <c r="D51" s="92"/>
      <c r="E51" s="92"/>
      <c r="F51" s="93"/>
      <c r="G51" s="31">
        <v>390.6</v>
      </c>
    </row>
    <row r="52" spans="1:7" s="1" customFormat="1" ht="15.75" customHeight="1">
      <c r="A52" s="91" t="s">
        <v>106</v>
      </c>
      <c r="B52" s="92"/>
      <c r="C52" s="92"/>
      <c r="D52" s="92"/>
      <c r="E52" s="92"/>
      <c r="F52" s="93"/>
      <c r="G52" s="31">
        <v>304.36</v>
      </c>
    </row>
    <row r="53" spans="1:7" s="1" customFormat="1" ht="15.75" customHeight="1">
      <c r="A53" s="84" t="s">
        <v>119</v>
      </c>
      <c r="B53" s="85"/>
      <c r="C53" s="85"/>
      <c r="D53" s="85"/>
      <c r="E53" s="85"/>
      <c r="F53" s="86"/>
      <c r="G53" s="31"/>
    </row>
    <row r="54" spans="1:7" s="1" customFormat="1" ht="16.5" customHeight="1">
      <c r="A54" s="91" t="s">
        <v>108</v>
      </c>
      <c r="B54" s="92"/>
      <c r="C54" s="92"/>
      <c r="D54" s="92"/>
      <c r="E54" s="92"/>
      <c r="F54" s="93"/>
      <c r="G54" s="13">
        <v>2721.25</v>
      </c>
    </row>
    <row r="55" spans="1:7" s="1" customFormat="1" ht="16.5" customHeight="1">
      <c r="A55" s="91" t="s">
        <v>127</v>
      </c>
      <c r="B55" s="92"/>
      <c r="C55" s="92"/>
      <c r="D55" s="92"/>
      <c r="E55" s="92"/>
      <c r="F55" s="93"/>
      <c r="G55" s="31">
        <v>226.83</v>
      </c>
    </row>
    <row r="56" spans="1:7" s="1" customFormat="1" ht="16.5" customHeight="1">
      <c r="A56" s="84" t="s">
        <v>128</v>
      </c>
      <c r="B56" s="85"/>
      <c r="C56" s="85"/>
      <c r="D56" s="85"/>
      <c r="E56" s="85"/>
      <c r="F56" s="86"/>
      <c r="G56" s="13"/>
    </row>
    <row r="57" spans="1:7" s="1" customFormat="1" ht="16.5" customHeight="1">
      <c r="A57" s="91" t="s">
        <v>129</v>
      </c>
      <c r="B57" s="92"/>
      <c r="C57" s="92"/>
      <c r="D57" s="92"/>
      <c r="E57" s="92"/>
      <c r="F57" s="93"/>
      <c r="G57" s="13">
        <v>595.11</v>
      </c>
    </row>
    <row r="58" spans="1:7" s="1" customFormat="1" ht="16.5" customHeight="1">
      <c r="A58" s="91" t="s">
        <v>106</v>
      </c>
      <c r="B58" s="92"/>
      <c r="C58" s="92"/>
      <c r="D58" s="92"/>
      <c r="E58" s="92"/>
      <c r="F58" s="93"/>
      <c r="G58" s="13">
        <v>352.39</v>
      </c>
    </row>
    <row r="59" spans="1:7" s="1" customFormat="1" ht="16.5" customHeight="1">
      <c r="A59" s="91" t="s">
        <v>108</v>
      </c>
      <c r="B59" s="92"/>
      <c r="C59" s="92"/>
      <c r="D59" s="92"/>
      <c r="E59" s="92"/>
      <c r="F59" s="93"/>
      <c r="G59" s="13">
        <v>3538.44</v>
      </c>
    </row>
    <row r="60" spans="1:7" s="1" customFormat="1" ht="16.5" customHeight="1">
      <c r="A60" s="91" t="s">
        <v>124</v>
      </c>
      <c r="B60" s="92"/>
      <c r="C60" s="92"/>
      <c r="D60" s="92"/>
      <c r="E60" s="92"/>
      <c r="F60" s="93"/>
      <c r="G60" s="13">
        <v>2501.97</v>
      </c>
    </row>
    <row r="61" spans="1:7" s="1" customFormat="1" ht="16.5" customHeight="1">
      <c r="A61" s="84" t="s">
        <v>224</v>
      </c>
      <c r="B61" s="85"/>
      <c r="C61" s="85"/>
      <c r="D61" s="85"/>
      <c r="E61" s="85"/>
      <c r="F61" s="86"/>
      <c r="G61" s="13"/>
    </row>
    <row r="62" spans="1:7" s="1" customFormat="1" ht="16.5" customHeight="1">
      <c r="A62" s="91" t="s">
        <v>108</v>
      </c>
      <c r="B62" s="92"/>
      <c r="C62" s="92"/>
      <c r="D62" s="92"/>
      <c r="E62" s="92"/>
      <c r="F62" s="93"/>
      <c r="G62" s="13">
        <v>16208.97</v>
      </c>
    </row>
    <row r="63" spans="1:7" s="1" customFormat="1" ht="16.5" customHeight="1">
      <c r="A63" s="84" t="s">
        <v>57</v>
      </c>
      <c r="B63" s="85"/>
      <c r="C63" s="85"/>
      <c r="D63" s="85"/>
      <c r="E63" s="85"/>
      <c r="F63" s="86"/>
      <c r="G63" s="13"/>
    </row>
    <row r="64" spans="1:7" s="1" customFormat="1" ht="16.5" customHeight="1">
      <c r="A64" s="91" t="s">
        <v>108</v>
      </c>
      <c r="B64" s="92"/>
      <c r="C64" s="92"/>
      <c r="D64" s="92"/>
      <c r="E64" s="92"/>
      <c r="F64" s="93"/>
      <c r="G64" s="32">
        <v>3940.89</v>
      </c>
    </row>
    <row r="65" spans="1:7" s="1" customFormat="1" ht="16.5" customHeight="1">
      <c r="A65" s="91" t="s">
        <v>234</v>
      </c>
      <c r="B65" s="92"/>
      <c r="C65" s="92"/>
      <c r="D65" s="92"/>
      <c r="E65" s="92"/>
      <c r="F65" s="93"/>
      <c r="G65" s="13">
        <v>3307.43</v>
      </c>
    </row>
    <row r="66" spans="1:7" s="1" customFormat="1" ht="16.5" customHeight="1">
      <c r="A66" s="84" t="s">
        <v>241</v>
      </c>
      <c r="B66" s="85"/>
      <c r="C66" s="85"/>
      <c r="D66" s="85"/>
      <c r="E66" s="85"/>
      <c r="F66" s="86"/>
      <c r="G66" s="6"/>
    </row>
    <row r="67" spans="1:7" s="1" customFormat="1" ht="16.5" customHeight="1">
      <c r="A67" s="91" t="s">
        <v>106</v>
      </c>
      <c r="B67" s="92"/>
      <c r="C67" s="92"/>
      <c r="D67" s="92"/>
      <c r="E67" s="92"/>
      <c r="F67" s="93"/>
      <c r="G67" s="6">
        <v>121.85</v>
      </c>
    </row>
    <row r="68" spans="1:7" s="1" customFormat="1" ht="16.5" customHeight="1">
      <c r="A68" s="84" t="s">
        <v>253</v>
      </c>
      <c r="B68" s="85"/>
      <c r="C68" s="85"/>
      <c r="D68" s="85"/>
      <c r="E68" s="85"/>
      <c r="F68" s="86"/>
      <c r="G68" s="7"/>
    </row>
    <row r="69" spans="1:7" s="1" customFormat="1" ht="16.5" customHeight="1">
      <c r="A69" s="91" t="s">
        <v>266</v>
      </c>
      <c r="B69" s="92"/>
      <c r="C69" s="92"/>
      <c r="D69" s="92"/>
      <c r="E69" s="92"/>
      <c r="F69" s="93"/>
      <c r="G69" s="6">
        <v>369.13</v>
      </c>
    </row>
    <row r="70" spans="1:7" s="1" customFormat="1" ht="16.5" customHeight="1">
      <c r="A70" s="91" t="s">
        <v>106</v>
      </c>
      <c r="B70" s="92"/>
      <c r="C70" s="92"/>
      <c r="D70" s="92"/>
      <c r="E70" s="92"/>
      <c r="F70" s="93"/>
      <c r="G70" s="6">
        <v>121.85</v>
      </c>
    </row>
  </sheetData>
  <mergeCells count="67">
    <mergeCell ref="A25:F25"/>
    <mergeCell ref="A26:D26"/>
    <mergeCell ref="A27:D27"/>
    <mergeCell ref="A28:D28"/>
    <mergeCell ref="A67:F67"/>
    <mergeCell ref="A68:F68"/>
    <mergeCell ref="A69:F69"/>
    <mergeCell ref="A70:F70"/>
    <mergeCell ref="A63:F63"/>
    <mergeCell ref="A64:F64"/>
    <mergeCell ref="A65:F65"/>
    <mergeCell ref="A66:F66"/>
    <mergeCell ref="A59:F59"/>
    <mergeCell ref="A60:F60"/>
    <mergeCell ref="A61:F61"/>
    <mergeCell ref="A62:F62"/>
    <mergeCell ref="A55:F55"/>
    <mergeCell ref="A56:F56"/>
    <mergeCell ref="A57:F57"/>
    <mergeCell ref="A58:F58"/>
    <mergeCell ref="A51:F51"/>
    <mergeCell ref="A52:F52"/>
    <mergeCell ref="A53:F53"/>
    <mergeCell ref="A54:F54"/>
    <mergeCell ref="A45:F45"/>
    <mergeCell ref="A47:F47"/>
    <mergeCell ref="A49:F49"/>
    <mergeCell ref="A50:F50"/>
    <mergeCell ref="A46:F46"/>
    <mergeCell ref="A48:F48"/>
    <mergeCell ref="D41:F41"/>
    <mergeCell ref="A42:G42"/>
    <mergeCell ref="A43:F43"/>
    <mergeCell ref="A44:F44"/>
    <mergeCell ref="D37:F37"/>
    <mergeCell ref="D38:F38"/>
    <mergeCell ref="D39:F39"/>
    <mergeCell ref="D40:F40"/>
    <mergeCell ref="D33:F33"/>
    <mergeCell ref="D34:F34"/>
    <mergeCell ref="D35:F35"/>
    <mergeCell ref="D36:F36"/>
    <mergeCell ref="A29:F29"/>
    <mergeCell ref="D30:F30"/>
    <mergeCell ref="D31:F31"/>
    <mergeCell ref="D32:F32"/>
    <mergeCell ref="A21:F21"/>
    <mergeCell ref="A22:D22"/>
    <mergeCell ref="A23:D23"/>
    <mergeCell ref="A24:D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A14:G14"/>
    <mergeCell ref="A15:F16"/>
    <mergeCell ref="G15:G16"/>
    <mergeCell ref="G8:G9"/>
    <mergeCell ref="A10:G10"/>
    <mergeCell ref="A11:F11"/>
    <mergeCell ref="A12:G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8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49">
      <selection activeCell="F22" sqref="F22"/>
    </sheetView>
  </sheetViews>
  <sheetFormatPr defaultColWidth="9.140625" defaultRowHeight="12.75"/>
  <cols>
    <col min="1" max="1" width="9.28125" style="0" customWidth="1"/>
    <col min="2" max="2" width="5.7109375" style="0" customWidth="1"/>
    <col min="3" max="3" width="5.140625" style="0" customWidth="1"/>
    <col min="4" max="4" width="13.421875" style="0" customWidth="1"/>
    <col min="5" max="5" width="5.28125" style="0" customWidth="1"/>
    <col min="6" max="6" width="32.8515625" style="0" customWidth="1"/>
    <col min="7" max="7" width="17.57421875" style="0" customWidth="1"/>
    <col min="9" max="9" width="6.8515625" style="0" customWidth="1"/>
    <col min="10" max="11" width="4.42187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23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44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-76439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5">
        <v>76735.58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75500.77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86340.33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-87278.56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11510.34</v>
      </c>
    </row>
    <row r="21" spans="1:7" ht="16.5" customHeight="1">
      <c r="A21" s="94" t="s">
        <v>2</v>
      </c>
      <c r="B21" s="95"/>
      <c r="C21" s="95"/>
      <c r="D21" s="95"/>
      <c r="E21" s="95"/>
      <c r="F21" s="96"/>
      <c r="G21" s="13"/>
    </row>
    <row r="22" spans="1:7" ht="16.5" customHeight="1">
      <c r="A22" s="97" t="s">
        <v>59</v>
      </c>
      <c r="B22" s="98"/>
      <c r="C22" s="98"/>
      <c r="D22" s="98"/>
      <c r="E22" s="14">
        <v>5416</v>
      </c>
      <c r="F22" s="15" t="s">
        <v>60</v>
      </c>
      <c r="G22" s="16"/>
    </row>
    <row r="23" spans="1:7" ht="16.5" customHeight="1">
      <c r="A23" s="97" t="s">
        <v>162</v>
      </c>
      <c r="B23" s="98"/>
      <c r="C23" s="98"/>
      <c r="D23" s="98"/>
      <c r="E23" s="14">
        <v>6366</v>
      </c>
      <c r="F23" s="15" t="s">
        <v>60</v>
      </c>
      <c r="G23" s="16"/>
    </row>
    <row r="24" spans="1:7" ht="16.5" customHeight="1">
      <c r="A24" s="97" t="s">
        <v>61</v>
      </c>
      <c r="B24" s="98"/>
      <c r="C24" s="98"/>
      <c r="D24" s="98"/>
      <c r="E24" s="14">
        <v>950</v>
      </c>
      <c r="F24" s="15" t="s">
        <v>62</v>
      </c>
      <c r="G24" s="17">
        <v>2650.5</v>
      </c>
    </row>
    <row r="25" spans="1:7" ht="16.5" customHeight="1">
      <c r="A25" s="105" t="s">
        <v>211</v>
      </c>
      <c r="B25" s="106"/>
      <c r="C25" s="106"/>
      <c r="D25" s="106"/>
      <c r="E25" s="106"/>
      <c r="F25" s="107"/>
      <c r="G25" s="13"/>
    </row>
    <row r="26" spans="1:7" ht="16.5" customHeight="1">
      <c r="A26" s="97" t="s">
        <v>212</v>
      </c>
      <c r="B26" s="98"/>
      <c r="C26" s="98"/>
      <c r="D26" s="98"/>
      <c r="E26" s="14">
        <v>6366</v>
      </c>
      <c r="F26" s="15" t="s">
        <v>60</v>
      </c>
      <c r="G26" s="16"/>
    </row>
    <row r="27" spans="1:7" ht="16.5" customHeight="1">
      <c r="A27" s="97" t="s">
        <v>258</v>
      </c>
      <c r="B27" s="98"/>
      <c r="C27" s="98"/>
      <c r="D27" s="98"/>
      <c r="E27" s="14">
        <v>7005</v>
      </c>
      <c r="F27" s="15" t="s">
        <v>60</v>
      </c>
      <c r="G27" s="16"/>
    </row>
    <row r="28" spans="1:7" ht="16.5" customHeight="1">
      <c r="A28" s="97" t="s">
        <v>61</v>
      </c>
      <c r="B28" s="98"/>
      <c r="C28" s="98"/>
      <c r="D28" s="98"/>
      <c r="E28" s="14">
        <v>639</v>
      </c>
      <c r="F28" s="15" t="s">
        <v>213</v>
      </c>
      <c r="G28" s="17">
        <v>1885.05</v>
      </c>
    </row>
    <row r="29" spans="1:7" ht="16.5" customHeight="1">
      <c r="A29" s="72" t="s">
        <v>9</v>
      </c>
      <c r="B29" s="73"/>
      <c r="C29" s="73"/>
      <c r="D29" s="73"/>
      <c r="E29" s="73"/>
      <c r="F29" s="74"/>
      <c r="G29" s="18">
        <v>6772.26</v>
      </c>
    </row>
    <row r="30" spans="1:7" ht="16.5" customHeight="1">
      <c r="A30" s="19" t="s">
        <v>63</v>
      </c>
      <c r="B30" s="20">
        <f>1.518+1.208</f>
        <v>2.726</v>
      </c>
      <c r="C30" s="20" t="s">
        <v>64</v>
      </c>
      <c r="D30" s="75"/>
      <c r="E30" s="75"/>
      <c r="F30" s="76"/>
      <c r="G30" s="21">
        <v>575.19</v>
      </c>
    </row>
    <row r="31" spans="1:7" ht="16.5" customHeight="1">
      <c r="A31" s="22" t="s">
        <v>65</v>
      </c>
      <c r="B31" s="23">
        <f>1.839+1.232</f>
        <v>3.0709999999999997</v>
      </c>
      <c r="C31" s="23" t="s">
        <v>64</v>
      </c>
      <c r="D31" s="77"/>
      <c r="E31" s="77"/>
      <c r="F31" s="78"/>
      <c r="G31" s="21">
        <v>647.98</v>
      </c>
    </row>
    <row r="32" spans="1:7" ht="16.5" customHeight="1">
      <c r="A32" s="22" t="s">
        <v>66</v>
      </c>
      <c r="B32" s="23">
        <f>1.217+3.872</f>
        <v>5.089</v>
      </c>
      <c r="C32" s="23" t="s">
        <v>64</v>
      </c>
      <c r="D32" s="77"/>
      <c r="E32" s="77"/>
      <c r="F32" s="78"/>
      <c r="G32" s="21">
        <v>1073.78</v>
      </c>
    </row>
    <row r="33" spans="1:7" ht="16.5" customHeight="1">
      <c r="A33" s="22" t="s">
        <v>67</v>
      </c>
      <c r="B33" s="23">
        <v>2.577</v>
      </c>
      <c r="C33" s="23" t="s">
        <v>64</v>
      </c>
      <c r="D33" s="77"/>
      <c r="E33" s="77"/>
      <c r="F33" s="78"/>
      <c r="G33" s="21">
        <v>543.75</v>
      </c>
    </row>
    <row r="34" spans="1:7" ht="16.5" customHeight="1">
      <c r="A34" s="22" t="s">
        <v>68</v>
      </c>
      <c r="B34" s="23">
        <v>3.84</v>
      </c>
      <c r="C34" s="23" t="s">
        <v>64</v>
      </c>
      <c r="D34" s="77"/>
      <c r="E34" s="77"/>
      <c r="F34" s="78"/>
      <c r="G34" s="21">
        <v>810.24</v>
      </c>
    </row>
    <row r="35" spans="1:11" ht="16.5" customHeight="1">
      <c r="A35" s="22" t="s">
        <v>69</v>
      </c>
      <c r="B35" s="23">
        <v>1.96</v>
      </c>
      <c r="C35" s="23" t="s">
        <v>64</v>
      </c>
      <c r="D35" s="77"/>
      <c r="E35" s="77"/>
      <c r="F35" s="78"/>
      <c r="G35" s="21">
        <v>413.56</v>
      </c>
      <c r="I35" s="24"/>
      <c r="J35" s="25"/>
      <c r="K35" s="25"/>
    </row>
    <row r="36" spans="1:11" ht="16.5" customHeight="1">
      <c r="A36" s="26" t="s">
        <v>70</v>
      </c>
      <c r="B36" s="27">
        <v>2.199</v>
      </c>
      <c r="C36" s="27" t="s">
        <v>64</v>
      </c>
      <c r="D36" s="79"/>
      <c r="E36" s="79"/>
      <c r="F36" s="80"/>
      <c r="G36" s="21">
        <v>463.99</v>
      </c>
      <c r="I36" s="24"/>
      <c r="J36" s="25"/>
      <c r="K36" s="25"/>
    </row>
    <row r="37" spans="1:11" ht="16.5" customHeight="1">
      <c r="A37" s="22" t="s">
        <v>71</v>
      </c>
      <c r="B37" s="23">
        <v>3.23</v>
      </c>
      <c r="C37" s="23" t="s">
        <v>64</v>
      </c>
      <c r="D37" s="77"/>
      <c r="E37" s="77"/>
      <c r="F37" s="78"/>
      <c r="G37" s="21">
        <v>681.53</v>
      </c>
      <c r="K37" s="25"/>
    </row>
    <row r="38" spans="1:7" ht="16.5" customHeight="1">
      <c r="A38" s="26" t="s">
        <v>72</v>
      </c>
      <c r="B38" s="27">
        <v>1.763</v>
      </c>
      <c r="C38" s="27" t="s">
        <v>64</v>
      </c>
      <c r="D38" s="79"/>
      <c r="E38" s="79"/>
      <c r="F38" s="80"/>
      <c r="G38" s="21">
        <v>371.99</v>
      </c>
    </row>
    <row r="39" spans="1:7" ht="16.5" customHeight="1">
      <c r="A39" s="22" t="s">
        <v>73</v>
      </c>
      <c r="B39" s="23">
        <v>2.275</v>
      </c>
      <c r="C39" s="23" t="s">
        <v>64</v>
      </c>
      <c r="D39" s="77"/>
      <c r="E39" s="77"/>
      <c r="F39" s="78"/>
      <c r="G39" s="21">
        <v>480.03</v>
      </c>
    </row>
    <row r="40" spans="1:7" ht="16.5" customHeight="1">
      <c r="A40" s="22" t="s">
        <v>74</v>
      </c>
      <c r="B40" s="23">
        <v>1.573</v>
      </c>
      <c r="C40" s="23" t="s">
        <v>64</v>
      </c>
      <c r="D40" s="77"/>
      <c r="E40" s="77"/>
      <c r="F40" s="78"/>
      <c r="G40" s="21">
        <v>331.9</v>
      </c>
    </row>
    <row r="41" spans="1:7" ht="16.5" customHeight="1">
      <c r="A41" s="22" t="s">
        <v>75</v>
      </c>
      <c r="B41" s="23">
        <v>1.793</v>
      </c>
      <c r="C41" s="23" t="s">
        <v>64</v>
      </c>
      <c r="D41" s="77"/>
      <c r="E41" s="77"/>
      <c r="F41" s="78"/>
      <c r="G41" s="21">
        <v>378.32</v>
      </c>
    </row>
    <row r="42" spans="1:7" ht="7.5" customHeight="1">
      <c r="A42" s="87"/>
      <c r="B42" s="77"/>
      <c r="C42" s="77"/>
      <c r="D42" s="77"/>
      <c r="E42" s="77"/>
      <c r="F42" s="77"/>
      <c r="G42" s="78"/>
    </row>
    <row r="43" spans="1:7" ht="16.5" customHeight="1">
      <c r="A43" s="88" t="s">
        <v>170</v>
      </c>
      <c r="B43" s="89"/>
      <c r="C43" s="89"/>
      <c r="D43" s="89"/>
      <c r="E43" s="89"/>
      <c r="F43" s="90"/>
      <c r="G43" s="28">
        <v>1849.2</v>
      </c>
    </row>
    <row r="44" spans="1:7" s="1" customFormat="1" ht="15.75" customHeight="1">
      <c r="A44" s="99" t="s">
        <v>3</v>
      </c>
      <c r="B44" s="100"/>
      <c r="C44" s="100"/>
      <c r="D44" s="100"/>
      <c r="E44" s="100"/>
      <c r="F44" s="101"/>
      <c r="G44" s="29"/>
    </row>
    <row r="45" spans="1:7" s="1" customFormat="1" ht="15.75" customHeight="1">
      <c r="A45" s="102" t="s">
        <v>119</v>
      </c>
      <c r="B45" s="103"/>
      <c r="C45" s="103"/>
      <c r="D45" s="103"/>
      <c r="E45" s="103"/>
      <c r="F45" s="104"/>
      <c r="G45" s="18">
        <v>237.6</v>
      </c>
    </row>
    <row r="46" spans="1:7" s="1" customFormat="1" ht="15.75" customHeight="1">
      <c r="A46" s="102" t="s">
        <v>196</v>
      </c>
      <c r="B46" s="103"/>
      <c r="C46" s="103"/>
      <c r="D46" s="103"/>
      <c r="E46" s="103"/>
      <c r="F46" s="104"/>
      <c r="G46" s="18">
        <v>237.6</v>
      </c>
    </row>
    <row r="47" spans="1:7" s="1" customFormat="1" ht="15.75" customHeight="1">
      <c r="A47" s="102" t="s">
        <v>224</v>
      </c>
      <c r="B47" s="103"/>
      <c r="C47" s="103"/>
      <c r="D47" s="103"/>
      <c r="E47" s="103"/>
      <c r="F47" s="104"/>
      <c r="G47" s="18">
        <v>237.6</v>
      </c>
    </row>
    <row r="48" spans="1:7" s="1" customFormat="1" ht="15.75" customHeight="1">
      <c r="A48" s="102" t="s">
        <v>253</v>
      </c>
      <c r="B48" s="103"/>
      <c r="C48" s="103"/>
      <c r="D48" s="103"/>
      <c r="E48" s="103"/>
      <c r="F48" s="104"/>
      <c r="G48" s="18">
        <v>237.6</v>
      </c>
    </row>
    <row r="49" spans="1:7" s="1" customFormat="1" ht="15.75" customHeight="1">
      <c r="A49" s="81" t="s">
        <v>10</v>
      </c>
      <c r="B49" s="82"/>
      <c r="C49" s="82"/>
      <c r="D49" s="82"/>
      <c r="E49" s="82"/>
      <c r="F49" s="83"/>
      <c r="G49" s="18">
        <v>60722.59</v>
      </c>
    </row>
    <row r="50" spans="1:7" s="1" customFormat="1" ht="15.75" customHeight="1">
      <c r="A50" s="84" t="s">
        <v>104</v>
      </c>
      <c r="B50" s="85"/>
      <c r="C50" s="85"/>
      <c r="D50" s="85"/>
      <c r="E50" s="85"/>
      <c r="F50" s="86"/>
      <c r="G50" s="30"/>
    </row>
    <row r="51" spans="1:7" s="1" customFormat="1" ht="15.75" customHeight="1">
      <c r="A51" s="91" t="s">
        <v>105</v>
      </c>
      <c r="B51" s="92"/>
      <c r="C51" s="92"/>
      <c r="D51" s="92"/>
      <c r="E51" s="92"/>
      <c r="F51" s="93"/>
      <c r="G51" s="31">
        <v>390.6</v>
      </c>
    </row>
    <row r="52" spans="1:7" s="1" customFormat="1" ht="15.75" customHeight="1">
      <c r="A52" s="91" t="s">
        <v>106</v>
      </c>
      <c r="B52" s="92"/>
      <c r="C52" s="92"/>
      <c r="D52" s="92"/>
      <c r="E52" s="92"/>
      <c r="F52" s="93"/>
      <c r="G52" s="31">
        <v>304.36</v>
      </c>
    </row>
    <row r="53" spans="1:7" s="1" customFormat="1" ht="15.75" customHeight="1">
      <c r="A53" s="84" t="s">
        <v>119</v>
      </c>
      <c r="B53" s="85"/>
      <c r="C53" s="85"/>
      <c r="D53" s="85"/>
      <c r="E53" s="85"/>
      <c r="F53" s="86"/>
      <c r="G53" s="31"/>
    </row>
    <row r="54" spans="1:7" s="1" customFormat="1" ht="16.5" customHeight="1">
      <c r="A54" s="91" t="s">
        <v>126</v>
      </c>
      <c r="B54" s="92"/>
      <c r="C54" s="92"/>
      <c r="D54" s="92"/>
      <c r="E54" s="92"/>
      <c r="F54" s="93"/>
      <c r="G54" s="13">
        <v>3212.18</v>
      </c>
    </row>
    <row r="55" spans="1:7" s="1" customFormat="1" ht="16.5" customHeight="1">
      <c r="A55" s="91" t="s">
        <v>127</v>
      </c>
      <c r="B55" s="92"/>
      <c r="C55" s="92"/>
      <c r="D55" s="92"/>
      <c r="E55" s="92"/>
      <c r="F55" s="93"/>
      <c r="G55" s="31">
        <v>226.83</v>
      </c>
    </row>
    <row r="56" spans="1:7" s="1" customFormat="1" ht="16.5" customHeight="1">
      <c r="A56" s="84" t="s">
        <v>128</v>
      </c>
      <c r="B56" s="85"/>
      <c r="C56" s="85"/>
      <c r="D56" s="85"/>
      <c r="E56" s="85"/>
      <c r="F56" s="86"/>
      <c r="G56" s="13"/>
    </row>
    <row r="57" spans="1:7" s="1" customFormat="1" ht="16.5" customHeight="1">
      <c r="A57" s="91" t="s">
        <v>131</v>
      </c>
      <c r="B57" s="92"/>
      <c r="C57" s="92"/>
      <c r="D57" s="92"/>
      <c r="E57" s="92"/>
      <c r="F57" s="93"/>
      <c r="G57" s="13">
        <v>5188.44</v>
      </c>
    </row>
    <row r="58" spans="1:7" s="1" customFormat="1" ht="16.5" customHeight="1">
      <c r="A58" s="84" t="s">
        <v>134</v>
      </c>
      <c r="B58" s="85"/>
      <c r="C58" s="85"/>
      <c r="D58" s="85"/>
      <c r="E58" s="85"/>
      <c r="F58" s="86"/>
      <c r="G58" s="13"/>
    </row>
    <row r="59" spans="1:7" s="1" customFormat="1" ht="16.5" customHeight="1">
      <c r="A59" s="91" t="s">
        <v>147</v>
      </c>
      <c r="B59" s="92"/>
      <c r="C59" s="92"/>
      <c r="D59" s="92"/>
      <c r="E59" s="92"/>
      <c r="F59" s="93"/>
      <c r="G59" s="13">
        <v>5028</v>
      </c>
    </row>
    <row r="60" spans="1:7" s="1" customFormat="1" ht="16.5" customHeight="1">
      <c r="A60" s="91" t="s">
        <v>148</v>
      </c>
      <c r="B60" s="92"/>
      <c r="C60" s="92"/>
      <c r="D60" s="92"/>
      <c r="E60" s="92"/>
      <c r="F60" s="93"/>
      <c r="G60" s="13">
        <v>19558.72</v>
      </c>
    </row>
    <row r="61" spans="1:7" s="1" customFormat="1" ht="16.5" customHeight="1">
      <c r="A61" s="91" t="s">
        <v>149</v>
      </c>
      <c r="B61" s="92"/>
      <c r="C61" s="92"/>
      <c r="D61" s="92"/>
      <c r="E61" s="92"/>
      <c r="F61" s="93"/>
      <c r="G61" s="13">
        <v>899.8</v>
      </c>
    </row>
    <row r="62" spans="1:7" s="1" customFormat="1" ht="16.5" customHeight="1">
      <c r="A62" s="91" t="s">
        <v>108</v>
      </c>
      <c r="B62" s="92"/>
      <c r="C62" s="92"/>
      <c r="D62" s="92"/>
      <c r="E62" s="92"/>
      <c r="F62" s="93"/>
      <c r="G62" s="13">
        <v>11612.19</v>
      </c>
    </row>
    <row r="63" spans="1:7" s="1" customFormat="1" ht="16.5" customHeight="1">
      <c r="A63" s="84" t="s">
        <v>224</v>
      </c>
      <c r="B63" s="85"/>
      <c r="C63" s="85"/>
      <c r="D63" s="85"/>
      <c r="E63" s="85"/>
      <c r="F63" s="86"/>
      <c r="G63" s="13"/>
    </row>
    <row r="64" spans="1:7" s="1" customFormat="1" ht="16.5" customHeight="1">
      <c r="A64" s="91" t="s">
        <v>108</v>
      </c>
      <c r="B64" s="92"/>
      <c r="C64" s="92"/>
      <c r="D64" s="92"/>
      <c r="E64" s="92"/>
      <c r="F64" s="93"/>
      <c r="G64" s="32">
        <v>9747.75</v>
      </c>
    </row>
    <row r="65" spans="1:7" s="1" customFormat="1" ht="16.5" customHeight="1">
      <c r="A65" s="84" t="s">
        <v>57</v>
      </c>
      <c r="B65" s="85"/>
      <c r="C65" s="85"/>
      <c r="D65" s="85"/>
      <c r="E65" s="85"/>
      <c r="F65" s="86"/>
      <c r="G65" s="13"/>
    </row>
    <row r="66" spans="1:7" s="1" customFormat="1" ht="16.5" customHeight="1">
      <c r="A66" s="91" t="s">
        <v>235</v>
      </c>
      <c r="B66" s="92"/>
      <c r="C66" s="92"/>
      <c r="D66" s="92"/>
      <c r="E66" s="92"/>
      <c r="F66" s="93"/>
      <c r="G66" s="6">
        <v>3940.89</v>
      </c>
    </row>
    <row r="67" spans="1:7" s="1" customFormat="1" ht="16.5" customHeight="1">
      <c r="A67" s="84" t="s">
        <v>241</v>
      </c>
      <c r="B67" s="85"/>
      <c r="C67" s="85"/>
      <c r="D67" s="85"/>
      <c r="E67" s="85"/>
      <c r="F67" s="86"/>
      <c r="G67" s="6"/>
    </row>
    <row r="68" spans="1:7" s="1" customFormat="1" ht="16.5" customHeight="1">
      <c r="A68" s="91" t="s">
        <v>106</v>
      </c>
      <c r="B68" s="92"/>
      <c r="C68" s="92"/>
      <c r="D68" s="92"/>
      <c r="E68" s="92"/>
      <c r="F68" s="93"/>
      <c r="G68" s="7">
        <v>121.85</v>
      </c>
    </row>
    <row r="69" spans="1:7" s="1" customFormat="1" ht="16.5" customHeight="1">
      <c r="A69" s="84" t="s">
        <v>253</v>
      </c>
      <c r="B69" s="85"/>
      <c r="C69" s="85"/>
      <c r="D69" s="85"/>
      <c r="E69" s="85"/>
      <c r="F69" s="86"/>
      <c r="G69" s="6"/>
    </row>
    <row r="70" spans="1:7" s="1" customFormat="1" ht="16.5" customHeight="1">
      <c r="A70" s="91" t="s">
        <v>266</v>
      </c>
      <c r="B70" s="92"/>
      <c r="C70" s="92"/>
      <c r="D70" s="92"/>
      <c r="E70" s="92"/>
      <c r="F70" s="93"/>
      <c r="G70" s="6">
        <v>369.13</v>
      </c>
    </row>
    <row r="71" spans="1:7" s="1" customFormat="1" ht="16.5" customHeight="1">
      <c r="A71" s="91" t="s">
        <v>106</v>
      </c>
      <c r="B71" s="92"/>
      <c r="C71" s="92"/>
      <c r="D71" s="92"/>
      <c r="E71" s="92"/>
      <c r="F71" s="93"/>
      <c r="G71" s="7">
        <v>121.85</v>
      </c>
    </row>
  </sheetData>
  <mergeCells count="68">
    <mergeCell ref="A25:F25"/>
    <mergeCell ref="A26:D26"/>
    <mergeCell ref="A27:D27"/>
    <mergeCell ref="A28:D28"/>
    <mergeCell ref="A71:F71"/>
    <mergeCell ref="A67:F67"/>
    <mergeCell ref="A68:F68"/>
    <mergeCell ref="A69:F69"/>
    <mergeCell ref="A70:F70"/>
    <mergeCell ref="A63:F63"/>
    <mergeCell ref="A64:F64"/>
    <mergeCell ref="A65:F65"/>
    <mergeCell ref="A66:F66"/>
    <mergeCell ref="A59:F59"/>
    <mergeCell ref="A60:F60"/>
    <mergeCell ref="A61:F61"/>
    <mergeCell ref="A62:F62"/>
    <mergeCell ref="A55:F55"/>
    <mergeCell ref="A56:F56"/>
    <mergeCell ref="A57:F57"/>
    <mergeCell ref="A58:F58"/>
    <mergeCell ref="A51:F51"/>
    <mergeCell ref="A52:F52"/>
    <mergeCell ref="A53:F53"/>
    <mergeCell ref="A54:F54"/>
    <mergeCell ref="A45:F45"/>
    <mergeCell ref="A47:F47"/>
    <mergeCell ref="A49:F49"/>
    <mergeCell ref="A50:F50"/>
    <mergeCell ref="A46:F46"/>
    <mergeCell ref="A48:F48"/>
    <mergeCell ref="D41:F41"/>
    <mergeCell ref="A42:G42"/>
    <mergeCell ref="A43:F43"/>
    <mergeCell ref="A44:F44"/>
    <mergeCell ref="D37:F37"/>
    <mergeCell ref="D38:F38"/>
    <mergeCell ref="D39:F39"/>
    <mergeCell ref="D40:F40"/>
    <mergeCell ref="D33:F33"/>
    <mergeCell ref="D34:F34"/>
    <mergeCell ref="D35:F35"/>
    <mergeCell ref="D36:F36"/>
    <mergeCell ref="A29:F29"/>
    <mergeCell ref="D30:F30"/>
    <mergeCell ref="D31:F31"/>
    <mergeCell ref="D32:F32"/>
    <mergeCell ref="A21:F21"/>
    <mergeCell ref="A22:D22"/>
    <mergeCell ref="A23:D23"/>
    <mergeCell ref="A24:D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G8:G9"/>
    <mergeCell ref="A10:G10"/>
    <mergeCell ref="A11:F11"/>
    <mergeCell ref="A12:G12"/>
    <mergeCell ref="A14:G14"/>
    <mergeCell ref="A15:F16"/>
    <mergeCell ref="G15:G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5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F25" sqref="F25"/>
    </sheetView>
  </sheetViews>
  <sheetFormatPr defaultColWidth="9.140625" defaultRowHeight="12.75"/>
  <cols>
    <col min="1" max="1" width="9.28125" style="0" customWidth="1"/>
    <col min="2" max="2" width="6.28125" style="0" customWidth="1"/>
    <col min="3" max="3" width="5.140625" style="0" customWidth="1"/>
    <col min="4" max="4" width="22.140625" style="0" customWidth="1"/>
    <col min="5" max="5" width="6.00390625" style="0" customWidth="1"/>
    <col min="6" max="6" width="22.8515625" style="0" customWidth="1"/>
    <col min="7" max="7" width="17.57421875" style="0" customWidth="1"/>
    <col min="9" max="9" width="6.7109375" style="0" customWidth="1"/>
    <col min="10" max="11" width="4.42187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24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102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-29069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5">
        <v>76376.88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65705.94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52100.45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-15463.51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11456.53</v>
      </c>
    </row>
    <row r="21" spans="1:7" ht="16.5" customHeight="1">
      <c r="A21" s="94" t="s">
        <v>2</v>
      </c>
      <c r="B21" s="95"/>
      <c r="C21" s="95"/>
      <c r="D21" s="95"/>
      <c r="E21" s="95"/>
      <c r="F21" s="96"/>
      <c r="G21" s="13"/>
    </row>
    <row r="22" spans="1:7" ht="16.5" customHeight="1">
      <c r="A22" s="97" t="s">
        <v>81</v>
      </c>
      <c r="B22" s="98"/>
      <c r="C22" s="98"/>
      <c r="D22" s="98"/>
      <c r="E22" s="14">
        <v>18244</v>
      </c>
      <c r="F22" s="15" t="s">
        <v>60</v>
      </c>
      <c r="G22" s="16"/>
    </row>
    <row r="23" spans="1:7" ht="16.5" customHeight="1">
      <c r="A23" s="97" t="s">
        <v>171</v>
      </c>
      <c r="B23" s="98"/>
      <c r="C23" s="98"/>
      <c r="D23" s="98"/>
      <c r="E23" s="14">
        <v>18483</v>
      </c>
      <c r="F23" s="15" t="s">
        <v>60</v>
      </c>
      <c r="G23" s="16"/>
    </row>
    <row r="24" spans="1:7" ht="16.5" customHeight="1">
      <c r="A24" s="97" t="s">
        <v>78</v>
      </c>
      <c r="B24" s="98"/>
      <c r="C24" s="98"/>
      <c r="D24" s="98"/>
      <c r="E24" s="14">
        <v>3678</v>
      </c>
      <c r="F24" s="15" t="s">
        <v>60</v>
      </c>
      <c r="G24" s="16"/>
    </row>
    <row r="25" spans="1:7" ht="16.5" customHeight="1">
      <c r="A25" s="97" t="s">
        <v>172</v>
      </c>
      <c r="B25" s="98"/>
      <c r="C25" s="98"/>
      <c r="D25" s="98"/>
      <c r="E25" s="14">
        <v>3833</v>
      </c>
      <c r="F25" s="15" t="s">
        <v>60</v>
      </c>
      <c r="G25" s="16"/>
    </row>
    <row r="26" spans="1:7" ht="16.5" customHeight="1">
      <c r="A26" s="97" t="s">
        <v>80</v>
      </c>
      <c r="B26" s="98"/>
      <c r="C26" s="98"/>
      <c r="D26" s="98"/>
      <c r="E26" s="14">
        <v>394</v>
      </c>
      <c r="F26" s="15" t="s">
        <v>62</v>
      </c>
      <c r="G26" s="17">
        <v>1099.26</v>
      </c>
    </row>
    <row r="27" spans="1:7" ht="16.5" customHeight="1">
      <c r="A27" s="105" t="s">
        <v>211</v>
      </c>
      <c r="B27" s="106"/>
      <c r="C27" s="106"/>
      <c r="D27" s="106"/>
      <c r="E27" s="106"/>
      <c r="F27" s="107"/>
      <c r="G27" s="13"/>
    </row>
    <row r="28" spans="1:7" ht="16.5" customHeight="1">
      <c r="A28" s="97" t="s">
        <v>214</v>
      </c>
      <c r="B28" s="98"/>
      <c r="C28" s="98"/>
      <c r="D28" s="98"/>
      <c r="E28" s="14">
        <v>18483</v>
      </c>
      <c r="F28" s="15" t="s">
        <v>60</v>
      </c>
      <c r="G28" s="16"/>
    </row>
    <row r="29" spans="1:7" ht="16.5" customHeight="1">
      <c r="A29" s="97" t="s">
        <v>240</v>
      </c>
      <c r="B29" s="98"/>
      <c r="C29" s="98"/>
      <c r="D29" s="98"/>
      <c r="E29" s="14">
        <v>18707</v>
      </c>
      <c r="F29" s="15" t="s">
        <v>60</v>
      </c>
      <c r="G29" s="16"/>
    </row>
    <row r="30" spans="1:7" ht="16.5" customHeight="1">
      <c r="A30" s="97" t="s">
        <v>215</v>
      </c>
      <c r="B30" s="98"/>
      <c r="C30" s="98"/>
      <c r="D30" s="98"/>
      <c r="E30" s="14">
        <v>3833</v>
      </c>
      <c r="F30" s="15" t="s">
        <v>60</v>
      </c>
      <c r="G30" s="16"/>
    </row>
    <row r="31" spans="1:7" ht="16.5" customHeight="1">
      <c r="A31" s="97" t="s">
        <v>259</v>
      </c>
      <c r="B31" s="98"/>
      <c r="C31" s="98"/>
      <c r="D31" s="98"/>
      <c r="E31" s="14">
        <v>3985</v>
      </c>
      <c r="F31" s="15" t="s">
        <v>60</v>
      </c>
      <c r="G31" s="16"/>
    </row>
    <row r="32" spans="1:7" ht="16.5" customHeight="1">
      <c r="A32" s="97" t="s">
        <v>80</v>
      </c>
      <c r="B32" s="98"/>
      <c r="C32" s="98"/>
      <c r="D32" s="98"/>
      <c r="E32" s="14">
        <v>376</v>
      </c>
      <c r="F32" s="15" t="s">
        <v>213</v>
      </c>
      <c r="G32" s="17">
        <v>1109.2</v>
      </c>
    </row>
    <row r="33" spans="1:7" ht="16.5" customHeight="1">
      <c r="A33" s="72" t="s">
        <v>9</v>
      </c>
      <c r="B33" s="73"/>
      <c r="C33" s="73"/>
      <c r="D33" s="73"/>
      <c r="E33" s="73"/>
      <c r="F33" s="74"/>
      <c r="G33" s="18">
        <v>8062.31</v>
      </c>
    </row>
    <row r="34" spans="1:7" ht="16.5" customHeight="1">
      <c r="A34" s="19" t="s">
        <v>63</v>
      </c>
      <c r="B34" s="20">
        <f>1.014+1.449</f>
        <v>2.463</v>
      </c>
      <c r="C34" s="20" t="s">
        <v>64</v>
      </c>
      <c r="D34" s="75"/>
      <c r="E34" s="75"/>
      <c r="F34" s="76"/>
      <c r="G34" s="21">
        <v>519.69</v>
      </c>
    </row>
    <row r="35" spans="1:7" ht="16.5" customHeight="1">
      <c r="A35" s="22" t="s">
        <v>65</v>
      </c>
      <c r="B35" s="23">
        <f>0.76+1.756</f>
        <v>2.516</v>
      </c>
      <c r="C35" s="23" t="s">
        <v>64</v>
      </c>
      <c r="D35" s="77"/>
      <c r="E35" s="77"/>
      <c r="F35" s="78"/>
      <c r="G35" s="21">
        <v>530.88</v>
      </c>
    </row>
    <row r="36" spans="1:7" ht="16.5" customHeight="1">
      <c r="A36" s="22" t="s">
        <v>66</v>
      </c>
      <c r="B36" s="23">
        <f>1.014+1.162</f>
        <v>2.176</v>
      </c>
      <c r="C36" s="23" t="s">
        <v>64</v>
      </c>
      <c r="D36" s="77"/>
      <c r="E36" s="77"/>
      <c r="F36" s="78"/>
      <c r="G36" s="21">
        <v>459.14</v>
      </c>
    </row>
    <row r="37" spans="1:7" ht="16.5" customHeight="1">
      <c r="A37" s="22" t="s">
        <v>67</v>
      </c>
      <c r="B37" s="23">
        <v>3.24</v>
      </c>
      <c r="C37" s="23" t="s">
        <v>64</v>
      </c>
      <c r="D37" s="77"/>
      <c r="E37" s="77"/>
      <c r="F37" s="78"/>
      <c r="G37" s="21">
        <v>683.64</v>
      </c>
    </row>
    <row r="38" spans="1:7" ht="16.5" customHeight="1">
      <c r="A38" s="22" t="s">
        <v>68</v>
      </c>
      <c r="B38" s="23">
        <v>3.68</v>
      </c>
      <c r="C38" s="23" t="s">
        <v>64</v>
      </c>
      <c r="D38" s="77"/>
      <c r="E38" s="77"/>
      <c r="F38" s="78"/>
      <c r="G38" s="21">
        <v>776.48</v>
      </c>
    </row>
    <row r="39" spans="1:11" ht="16.5" customHeight="1">
      <c r="A39" s="22" t="s">
        <v>69</v>
      </c>
      <c r="B39" s="23">
        <v>6.241</v>
      </c>
      <c r="C39" s="23" t="s">
        <v>64</v>
      </c>
      <c r="D39" s="77"/>
      <c r="E39" s="77"/>
      <c r="F39" s="78"/>
      <c r="G39" s="21">
        <v>1316.85</v>
      </c>
      <c r="I39" s="24"/>
      <c r="J39" s="25"/>
      <c r="K39" s="25"/>
    </row>
    <row r="40" spans="1:11" ht="16.5" customHeight="1">
      <c r="A40" s="26" t="s">
        <v>70</v>
      </c>
      <c r="B40" s="27">
        <v>6.398</v>
      </c>
      <c r="C40" s="27" t="s">
        <v>64</v>
      </c>
      <c r="D40" s="79"/>
      <c r="E40" s="79"/>
      <c r="F40" s="80"/>
      <c r="G40" s="21">
        <v>1349.98</v>
      </c>
      <c r="I40" s="24"/>
      <c r="J40" s="25"/>
      <c r="K40" s="25"/>
    </row>
    <row r="41" spans="1:11" ht="16.5" customHeight="1">
      <c r="A41" s="22" t="s">
        <v>71</v>
      </c>
      <c r="B41" s="23">
        <v>2.856</v>
      </c>
      <c r="C41" s="23" t="s">
        <v>64</v>
      </c>
      <c r="D41" s="77"/>
      <c r="E41" s="77"/>
      <c r="F41" s="78"/>
      <c r="G41" s="21">
        <v>602.62</v>
      </c>
      <c r="K41" s="25"/>
    </row>
    <row r="42" spans="1:7" ht="16.5" customHeight="1">
      <c r="A42" s="26" t="s">
        <v>72</v>
      </c>
      <c r="B42" s="27">
        <v>1.814</v>
      </c>
      <c r="C42" s="27" t="s">
        <v>64</v>
      </c>
      <c r="D42" s="79"/>
      <c r="E42" s="79"/>
      <c r="F42" s="80"/>
      <c r="G42" s="21">
        <v>382.75</v>
      </c>
    </row>
    <row r="43" spans="1:7" ht="16.5" customHeight="1">
      <c r="A43" s="22" t="s">
        <v>73</v>
      </c>
      <c r="B43" s="23">
        <v>2.09</v>
      </c>
      <c r="C43" s="23" t="s">
        <v>64</v>
      </c>
      <c r="D43" s="77"/>
      <c r="E43" s="77"/>
      <c r="F43" s="78"/>
      <c r="G43" s="21">
        <v>440.99</v>
      </c>
    </row>
    <row r="44" spans="1:7" ht="16.5" customHeight="1">
      <c r="A44" s="22" t="s">
        <v>74</v>
      </c>
      <c r="B44" s="23">
        <v>2.318</v>
      </c>
      <c r="C44" s="23" t="s">
        <v>64</v>
      </c>
      <c r="D44" s="77"/>
      <c r="E44" s="77"/>
      <c r="F44" s="78"/>
      <c r="G44" s="21">
        <v>489.1</v>
      </c>
    </row>
    <row r="45" spans="1:7" ht="16.5" customHeight="1">
      <c r="A45" s="22" t="s">
        <v>75</v>
      </c>
      <c r="B45" s="23">
        <v>2.418</v>
      </c>
      <c r="C45" s="23" t="s">
        <v>64</v>
      </c>
      <c r="D45" s="77"/>
      <c r="E45" s="77"/>
      <c r="F45" s="78"/>
      <c r="G45" s="21">
        <v>510.2</v>
      </c>
    </row>
    <row r="46" spans="1:7" ht="7.5" customHeight="1">
      <c r="A46" s="87"/>
      <c r="B46" s="77"/>
      <c r="C46" s="77"/>
      <c r="D46" s="77"/>
      <c r="E46" s="77"/>
      <c r="F46" s="77"/>
      <c r="G46" s="78"/>
    </row>
    <row r="47" spans="1:7" ht="16.5" customHeight="1">
      <c r="A47" s="88" t="s">
        <v>173</v>
      </c>
      <c r="B47" s="89"/>
      <c r="C47" s="89"/>
      <c r="D47" s="89"/>
      <c r="E47" s="89"/>
      <c r="F47" s="90"/>
      <c r="G47" s="28">
        <v>2194.8</v>
      </c>
    </row>
    <row r="48" spans="1:7" s="1" customFormat="1" ht="15.75" customHeight="1">
      <c r="A48" s="99" t="s">
        <v>3</v>
      </c>
      <c r="B48" s="100"/>
      <c r="C48" s="100"/>
      <c r="D48" s="100"/>
      <c r="E48" s="100"/>
      <c r="F48" s="101"/>
      <c r="G48" s="29"/>
    </row>
    <row r="49" spans="1:7" s="1" customFormat="1" ht="15.75" customHeight="1">
      <c r="A49" s="102" t="s">
        <v>119</v>
      </c>
      <c r="B49" s="103"/>
      <c r="C49" s="103"/>
      <c r="D49" s="103"/>
      <c r="E49" s="103"/>
      <c r="F49" s="104"/>
      <c r="G49" s="18">
        <v>114.12</v>
      </c>
    </row>
    <row r="50" spans="1:7" s="1" customFormat="1" ht="15.75" customHeight="1">
      <c r="A50" s="102" t="s">
        <v>196</v>
      </c>
      <c r="B50" s="103"/>
      <c r="C50" s="103"/>
      <c r="D50" s="103"/>
      <c r="E50" s="103"/>
      <c r="F50" s="104"/>
      <c r="G50" s="18">
        <v>114.12</v>
      </c>
    </row>
    <row r="51" spans="1:7" s="1" customFormat="1" ht="15.75" customHeight="1">
      <c r="A51" s="102" t="s">
        <v>224</v>
      </c>
      <c r="B51" s="103"/>
      <c r="C51" s="103"/>
      <c r="D51" s="103"/>
      <c r="E51" s="103"/>
      <c r="F51" s="104"/>
      <c r="G51" s="18">
        <v>114.12</v>
      </c>
    </row>
    <row r="52" spans="1:7" s="1" customFormat="1" ht="15.75" customHeight="1">
      <c r="A52" s="102" t="s">
        <v>253</v>
      </c>
      <c r="B52" s="103"/>
      <c r="C52" s="103"/>
      <c r="D52" s="103"/>
      <c r="E52" s="103"/>
      <c r="F52" s="104"/>
      <c r="G52" s="18">
        <v>114.12</v>
      </c>
    </row>
    <row r="53" spans="1:7" s="1" customFormat="1" ht="15.75" customHeight="1">
      <c r="A53" s="81" t="s">
        <v>10</v>
      </c>
      <c r="B53" s="82"/>
      <c r="C53" s="82"/>
      <c r="D53" s="82"/>
      <c r="E53" s="82"/>
      <c r="F53" s="83"/>
      <c r="G53" s="18">
        <v>27721.87</v>
      </c>
    </row>
    <row r="54" spans="1:7" s="1" customFormat="1" ht="15.75" customHeight="1">
      <c r="A54" s="84" t="s">
        <v>104</v>
      </c>
      <c r="B54" s="85"/>
      <c r="C54" s="85"/>
      <c r="D54" s="85"/>
      <c r="E54" s="85"/>
      <c r="F54" s="86"/>
      <c r="G54" s="30"/>
    </row>
    <row r="55" spans="1:7" s="1" customFormat="1" ht="15.75" customHeight="1">
      <c r="A55" s="91" t="s">
        <v>105</v>
      </c>
      <c r="B55" s="92"/>
      <c r="C55" s="92"/>
      <c r="D55" s="92"/>
      <c r="E55" s="92"/>
      <c r="F55" s="93"/>
      <c r="G55" s="31">
        <v>390.6</v>
      </c>
    </row>
    <row r="56" spans="1:7" s="1" customFormat="1" ht="15.75" customHeight="1">
      <c r="A56" s="91" t="s">
        <v>106</v>
      </c>
      <c r="B56" s="92"/>
      <c r="C56" s="92"/>
      <c r="D56" s="92"/>
      <c r="E56" s="92"/>
      <c r="F56" s="93"/>
      <c r="G56" s="31">
        <v>304.36</v>
      </c>
    </row>
    <row r="57" spans="1:7" s="1" customFormat="1" ht="15.75" customHeight="1">
      <c r="A57" s="84" t="s">
        <v>119</v>
      </c>
      <c r="B57" s="85"/>
      <c r="C57" s="85"/>
      <c r="D57" s="85"/>
      <c r="E57" s="85"/>
      <c r="F57" s="86"/>
      <c r="G57" s="31"/>
    </row>
    <row r="58" spans="1:7" s="1" customFormat="1" ht="16.5" customHeight="1">
      <c r="A58" s="91" t="s">
        <v>126</v>
      </c>
      <c r="B58" s="92"/>
      <c r="C58" s="92"/>
      <c r="D58" s="92"/>
      <c r="E58" s="92"/>
      <c r="F58" s="93"/>
      <c r="G58" s="13">
        <v>2332.18</v>
      </c>
    </row>
    <row r="59" spans="1:7" s="1" customFormat="1" ht="16.5" customHeight="1">
      <c r="A59" s="91" t="s">
        <v>127</v>
      </c>
      <c r="B59" s="92"/>
      <c r="C59" s="92"/>
      <c r="D59" s="92"/>
      <c r="E59" s="92"/>
      <c r="F59" s="93"/>
      <c r="G59" s="31">
        <v>226.83</v>
      </c>
    </row>
    <row r="60" spans="1:7" s="1" customFormat="1" ht="16.5" customHeight="1">
      <c r="A60" s="84" t="s">
        <v>196</v>
      </c>
      <c r="B60" s="85"/>
      <c r="C60" s="85"/>
      <c r="D60" s="85"/>
      <c r="E60" s="85"/>
      <c r="F60" s="86"/>
      <c r="G60" s="13"/>
    </row>
    <row r="61" spans="1:7" s="1" customFormat="1" ht="16.5" customHeight="1">
      <c r="A61" s="91" t="s">
        <v>197</v>
      </c>
      <c r="B61" s="92"/>
      <c r="C61" s="92"/>
      <c r="D61" s="92"/>
      <c r="E61" s="92"/>
      <c r="F61" s="93"/>
      <c r="G61" s="13">
        <v>10735.81</v>
      </c>
    </row>
    <row r="62" spans="1:7" s="1" customFormat="1" ht="16.5" customHeight="1">
      <c r="A62" s="84" t="s">
        <v>57</v>
      </c>
      <c r="B62" s="85"/>
      <c r="C62" s="85"/>
      <c r="D62" s="85"/>
      <c r="E62" s="85"/>
      <c r="F62" s="86"/>
      <c r="G62" s="13"/>
    </row>
    <row r="63" spans="1:7" s="1" customFormat="1" ht="16.5" customHeight="1">
      <c r="A63" s="91" t="s">
        <v>225</v>
      </c>
      <c r="B63" s="92"/>
      <c r="C63" s="92"/>
      <c r="D63" s="92"/>
      <c r="E63" s="92"/>
      <c r="F63" s="93"/>
      <c r="G63" s="13">
        <v>3335.89</v>
      </c>
    </row>
    <row r="64" spans="1:7" s="1" customFormat="1" ht="16.5" customHeight="1">
      <c r="A64" s="91" t="s">
        <v>236</v>
      </c>
      <c r="B64" s="92"/>
      <c r="C64" s="92"/>
      <c r="D64" s="92"/>
      <c r="E64" s="92"/>
      <c r="F64" s="93"/>
      <c r="G64" s="13">
        <v>1405.47</v>
      </c>
    </row>
    <row r="65" spans="1:7" s="1" customFormat="1" ht="16.5" customHeight="1">
      <c r="A65" s="84" t="s">
        <v>241</v>
      </c>
      <c r="B65" s="85"/>
      <c r="C65" s="85"/>
      <c r="D65" s="85"/>
      <c r="E65" s="85"/>
      <c r="F65" s="86"/>
      <c r="G65" s="13"/>
    </row>
    <row r="66" spans="1:7" s="1" customFormat="1" ht="16.5" customHeight="1">
      <c r="A66" s="91" t="s">
        <v>245</v>
      </c>
      <c r="B66" s="92"/>
      <c r="C66" s="92"/>
      <c r="D66" s="92"/>
      <c r="E66" s="92"/>
      <c r="F66" s="93"/>
      <c r="G66" s="13">
        <v>8377.9</v>
      </c>
    </row>
    <row r="67" spans="1:7" s="1" customFormat="1" ht="16.5" customHeight="1">
      <c r="A67" s="91" t="s">
        <v>106</v>
      </c>
      <c r="B67" s="92"/>
      <c r="C67" s="92"/>
      <c r="D67" s="92"/>
      <c r="E67" s="92"/>
      <c r="F67" s="93"/>
      <c r="G67" s="13">
        <v>121.85</v>
      </c>
    </row>
    <row r="68" spans="1:7" s="1" customFormat="1" ht="16.5" customHeight="1">
      <c r="A68" s="84" t="s">
        <v>253</v>
      </c>
      <c r="B68" s="85"/>
      <c r="C68" s="85"/>
      <c r="D68" s="85"/>
      <c r="E68" s="85"/>
      <c r="F68" s="86"/>
      <c r="G68" s="32"/>
    </row>
    <row r="69" spans="1:7" s="1" customFormat="1" ht="16.5" customHeight="1">
      <c r="A69" s="91" t="s">
        <v>266</v>
      </c>
      <c r="B69" s="92"/>
      <c r="C69" s="92"/>
      <c r="D69" s="92"/>
      <c r="E69" s="92"/>
      <c r="F69" s="93"/>
      <c r="G69" s="13">
        <v>369.13</v>
      </c>
    </row>
    <row r="70" spans="1:7" s="1" customFormat="1" ht="16.5" customHeight="1">
      <c r="A70" s="91" t="s">
        <v>106</v>
      </c>
      <c r="B70" s="92"/>
      <c r="C70" s="92"/>
      <c r="D70" s="92"/>
      <c r="E70" s="92"/>
      <c r="F70" s="93"/>
      <c r="G70" s="13">
        <v>121.85</v>
      </c>
    </row>
  </sheetData>
  <mergeCells count="67">
    <mergeCell ref="A31:D31"/>
    <mergeCell ref="A32:D32"/>
    <mergeCell ref="A27:F27"/>
    <mergeCell ref="A28:D28"/>
    <mergeCell ref="A29:D29"/>
    <mergeCell ref="A30:D30"/>
    <mergeCell ref="A59:F59"/>
    <mergeCell ref="A60:F60"/>
    <mergeCell ref="A61:F61"/>
    <mergeCell ref="A62:F62"/>
    <mergeCell ref="A69:F69"/>
    <mergeCell ref="A70:F70"/>
    <mergeCell ref="A63:F63"/>
    <mergeCell ref="A64:F64"/>
    <mergeCell ref="A65:F65"/>
    <mergeCell ref="A66:F66"/>
    <mergeCell ref="A67:F67"/>
    <mergeCell ref="A68:F68"/>
    <mergeCell ref="A57:F57"/>
    <mergeCell ref="A58:F58"/>
    <mergeCell ref="A49:F49"/>
    <mergeCell ref="A51:F51"/>
    <mergeCell ref="A53:F53"/>
    <mergeCell ref="A54:F54"/>
    <mergeCell ref="A50:F50"/>
    <mergeCell ref="A52:F52"/>
    <mergeCell ref="A55:F55"/>
    <mergeCell ref="A56:F56"/>
    <mergeCell ref="D45:F45"/>
    <mergeCell ref="A46:G46"/>
    <mergeCell ref="A47:F47"/>
    <mergeCell ref="A48:F48"/>
    <mergeCell ref="D41:F41"/>
    <mergeCell ref="D42:F42"/>
    <mergeCell ref="D43:F43"/>
    <mergeCell ref="D44:F44"/>
    <mergeCell ref="D37:F37"/>
    <mergeCell ref="D38:F38"/>
    <mergeCell ref="D39:F39"/>
    <mergeCell ref="D40:F40"/>
    <mergeCell ref="A33:F33"/>
    <mergeCell ref="D34:F34"/>
    <mergeCell ref="D35:F35"/>
    <mergeCell ref="D36:F36"/>
    <mergeCell ref="A21:F21"/>
    <mergeCell ref="A22:D22"/>
    <mergeCell ref="A23:D23"/>
    <mergeCell ref="A26:D26"/>
    <mergeCell ref="A24:D24"/>
    <mergeCell ref="A25:D25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A14:G14"/>
    <mergeCell ref="A15:F16"/>
    <mergeCell ref="G15:G16"/>
    <mergeCell ref="G8:G9"/>
    <mergeCell ref="A10:G10"/>
    <mergeCell ref="A11:F11"/>
    <mergeCell ref="A12:G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selection activeCell="F23" sqref="F23"/>
    </sheetView>
  </sheetViews>
  <sheetFormatPr defaultColWidth="9.140625" defaultRowHeight="12.75"/>
  <cols>
    <col min="1" max="1" width="9.28125" style="0" customWidth="1"/>
    <col min="2" max="2" width="6.7109375" style="0" customWidth="1"/>
    <col min="3" max="3" width="5.140625" style="0" customWidth="1"/>
    <col min="4" max="4" width="22.140625" style="0" customWidth="1"/>
    <col min="5" max="5" width="5.421875" style="0" customWidth="1"/>
    <col min="6" max="6" width="22.8515625" style="0" customWidth="1"/>
    <col min="7" max="7" width="17.57421875" style="0" customWidth="1"/>
    <col min="9" max="9" width="6.8515625" style="0" customWidth="1"/>
    <col min="10" max="11" width="4.2812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25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45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-106805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5">
        <v>77128.13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48109.88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67093.14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-125788.26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11569.22</v>
      </c>
    </row>
    <row r="21" spans="1:7" ht="16.5" customHeight="1">
      <c r="A21" s="94" t="s">
        <v>2</v>
      </c>
      <c r="B21" s="95"/>
      <c r="C21" s="95"/>
      <c r="D21" s="95"/>
      <c r="E21" s="95"/>
      <c r="F21" s="96"/>
      <c r="G21" s="13"/>
    </row>
    <row r="22" spans="1:7" ht="16.5" customHeight="1">
      <c r="A22" s="97" t="s">
        <v>81</v>
      </c>
      <c r="B22" s="98"/>
      <c r="C22" s="98"/>
      <c r="D22" s="98"/>
      <c r="E22" s="14">
        <v>7030</v>
      </c>
      <c r="F22" s="15" t="s">
        <v>60</v>
      </c>
      <c r="G22" s="16"/>
    </row>
    <row r="23" spans="1:7" ht="16.5" customHeight="1">
      <c r="A23" s="97" t="s">
        <v>171</v>
      </c>
      <c r="B23" s="98"/>
      <c r="C23" s="98"/>
      <c r="D23" s="98"/>
      <c r="E23" s="14">
        <v>7902</v>
      </c>
      <c r="F23" s="15" t="s">
        <v>60</v>
      </c>
      <c r="G23" s="16"/>
    </row>
    <row r="24" spans="1:7" ht="16.5" customHeight="1">
      <c r="A24" s="97" t="s">
        <v>78</v>
      </c>
      <c r="B24" s="98"/>
      <c r="C24" s="98"/>
      <c r="D24" s="98"/>
      <c r="E24" s="14">
        <v>247</v>
      </c>
      <c r="F24" s="15" t="s">
        <v>60</v>
      </c>
      <c r="G24" s="16"/>
    </row>
    <row r="25" spans="1:7" ht="16.5" customHeight="1">
      <c r="A25" s="97" t="s">
        <v>172</v>
      </c>
      <c r="B25" s="98"/>
      <c r="C25" s="98"/>
      <c r="D25" s="98"/>
      <c r="E25" s="14">
        <v>984</v>
      </c>
      <c r="F25" s="15" t="s">
        <v>60</v>
      </c>
      <c r="G25" s="16"/>
    </row>
    <row r="26" spans="1:7" ht="16.5" customHeight="1">
      <c r="A26" s="97" t="s">
        <v>80</v>
      </c>
      <c r="B26" s="98"/>
      <c r="C26" s="98"/>
      <c r="D26" s="98"/>
      <c r="E26" s="14">
        <v>1609</v>
      </c>
      <c r="F26" s="15" t="s">
        <v>62</v>
      </c>
      <c r="G26" s="17">
        <v>4489.11</v>
      </c>
    </row>
    <row r="27" spans="1:7" ht="16.5" customHeight="1">
      <c r="A27" s="108" t="s">
        <v>211</v>
      </c>
      <c r="B27" s="109"/>
      <c r="C27" s="109"/>
      <c r="D27" s="109"/>
      <c r="E27" s="109"/>
      <c r="F27" s="110"/>
      <c r="G27" s="13"/>
    </row>
    <row r="28" spans="1:7" ht="16.5" customHeight="1">
      <c r="A28" s="97" t="s">
        <v>214</v>
      </c>
      <c r="B28" s="98"/>
      <c r="C28" s="98"/>
      <c r="D28" s="98"/>
      <c r="E28" s="14">
        <v>7902</v>
      </c>
      <c r="F28" s="15" t="s">
        <v>60</v>
      </c>
      <c r="G28" s="16"/>
    </row>
    <row r="29" spans="1:7" ht="16.5" customHeight="1">
      <c r="A29" s="97" t="s">
        <v>216</v>
      </c>
      <c r="B29" s="98"/>
      <c r="C29" s="98"/>
      <c r="D29" s="98"/>
      <c r="E29" s="14">
        <v>8126</v>
      </c>
      <c r="F29" s="15" t="s">
        <v>60</v>
      </c>
      <c r="G29" s="16"/>
    </row>
    <row r="30" spans="1:7" ht="16.5" customHeight="1">
      <c r="A30" s="97" t="s">
        <v>239</v>
      </c>
      <c r="B30" s="98"/>
      <c r="C30" s="98"/>
      <c r="D30" s="98"/>
      <c r="E30" s="14">
        <v>0</v>
      </c>
      <c r="F30" s="15" t="s">
        <v>60</v>
      </c>
      <c r="G30" s="16"/>
    </row>
    <row r="31" spans="1:7" ht="16.5" customHeight="1">
      <c r="A31" s="97" t="s">
        <v>240</v>
      </c>
      <c r="B31" s="98"/>
      <c r="C31" s="98"/>
      <c r="D31" s="98"/>
      <c r="E31" s="14">
        <v>221</v>
      </c>
      <c r="F31" s="15" t="s">
        <v>60</v>
      </c>
      <c r="G31" s="16"/>
    </row>
    <row r="32" spans="1:7" ht="16.5" customHeight="1">
      <c r="A32" s="97" t="s">
        <v>215</v>
      </c>
      <c r="B32" s="98"/>
      <c r="C32" s="98"/>
      <c r="D32" s="98"/>
      <c r="E32" s="14">
        <v>984</v>
      </c>
      <c r="F32" s="15" t="s">
        <v>60</v>
      </c>
      <c r="G32" s="16"/>
    </row>
    <row r="33" spans="1:7" ht="16.5" customHeight="1">
      <c r="A33" s="97" t="s">
        <v>259</v>
      </c>
      <c r="B33" s="98"/>
      <c r="C33" s="98"/>
      <c r="D33" s="98"/>
      <c r="E33" s="14">
        <v>1847</v>
      </c>
      <c r="F33" s="15" t="s">
        <v>60</v>
      </c>
      <c r="G33" s="16"/>
    </row>
    <row r="34" spans="1:7" ht="16.5" customHeight="1">
      <c r="A34" s="97" t="s">
        <v>80</v>
      </c>
      <c r="B34" s="98"/>
      <c r="C34" s="98"/>
      <c r="D34" s="98"/>
      <c r="E34" s="14">
        <v>1308</v>
      </c>
      <c r="F34" s="15" t="s">
        <v>213</v>
      </c>
      <c r="G34" s="17">
        <v>3858.6</v>
      </c>
    </row>
    <row r="35" spans="1:7" ht="16.5" customHeight="1">
      <c r="A35" s="72" t="s">
        <v>9</v>
      </c>
      <c r="B35" s="73"/>
      <c r="C35" s="73"/>
      <c r="D35" s="73"/>
      <c r="E35" s="73"/>
      <c r="F35" s="74"/>
      <c r="G35" s="18">
        <v>9746.51</v>
      </c>
    </row>
    <row r="36" spans="1:7" ht="16.5" customHeight="1">
      <c r="A36" s="19" t="s">
        <v>63</v>
      </c>
      <c r="B36" s="20">
        <f>2.002+1.592</f>
        <v>3.594</v>
      </c>
      <c r="C36" s="20" t="s">
        <v>64</v>
      </c>
      <c r="D36" s="75"/>
      <c r="E36" s="75"/>
      <c r="F36" s="76"/>
      <c r="G36" s="21">
        <v>758.33</v>
      </c>
    </row>
    <row r="37" spans="1:7" ht="16.5" customHeight="1">
      <c r="A37" s="22" t="s">
        <v>65</v>
      </c>
      <c r="B37" s="23">
        <f>2.341+1.568</f>
        <v>3.9090000000000003</v>
      </c>
      <c r="C37" s="23" t="s">
        <v>64</v>
      </c>
      <c r="D37" s="77"/>
      <c r="E37" s="77"/>
      <c r="F37" s="78"/>
      <c r="G37" s="21">
        <v>824.8</v>
      </c>
    </row>
    <row r="38" spans="1:7" ht="16.5" customHeight="1">
      <c r="A38" s="22" t="s">
        <v>66</v>
      </c>
      <c r="B38" s="23">
        <f>1.549+4.928</f>
        <v>6.477</v>
      </c>
      <c r="C38" s="23" t="s">
        <v>64</v>
      </c>
      <c r="D38" s="77"/>
      <c r="E38" s="77"/>
      <c r="F38" s="78"/>
      <c r="G38" s="21">
        <v>1366.65</v>
      </c>
    </row>
    <row r="39" spans="1:7" ht="16.5" customHeight="1">
      <c r="A39" s="22" t="s">
        <v>67</v>
      </c>
      <c r="B39" s="23">
        <v>3.515</v>
      </c>
      <c r="C39" s="23" t="s">
        <v>64</v>
      </c>
      <c r="D39" s="77"/>
      <c r="E39" s="77"/>
      <c r="F39" s="78"/>
      <c r="G39" s="21">
        <v>741.67</v>
      </c>
    </row>
    <row r="40" spans="1:7" ht="16.5" customHeight="1">
      <c r="A40" s="22" t="s">
        <v>68</v>
      </c>
      <c r="B40" s="23">
        <v>5.41</v>
      </c>
      <c r="C40" s="23" t="s">
        <v>64</v>
      </c>
      <c r="D40" s="77"/>
      <c r="E40" s="77"/>
      <c r="F40" s="78"/>
      <c r="G40" s="21">
        <v>1141.51</v>
      </c>
    </row>
    <row r="41" spans="1:11" ht="16.5" customHeight="1">
      <c r="A41" s="22" t="s">
        <v>69</v>
      </c>
      <c r="B41" s="23">
        <v>2.763</v>
      </c>
      <c r="C41" s="23" t="s">
        <v>64</v>
      </c>
      <c r="D41" s="77"/>
      <c r="E41" s="77"/>
      <c r="F41" s="78"/>
      <c r="G41" s="21">
        <v>582.99</v>
      </c>
      <c r="I41" s="24"/>
      <c r="J41" s="25"/>
      <c r="K41" s="25"/>
    </row>
    <row r="42" spans="1:11" ht="16.5" customHeight="1">
      <c r="A42" s="26" t="s">
        <v>70</v>
      </c>
      <c r="B42" s="27">
        <v>3.298</v>
      </c>
      <c r="C42" s="27" t="s">
        <v>64</v>
      </c>
      <c r="D42" s="79"/>
      <c r="E42" s="79"/>
      <c r="F42" s="80"/>
      <c r="G42" s="21">
        <v>695.88</v>
      </c>
      <c r="I42" s="24"/>
      <c r="J42" s="25"/>
      <c r="K42" s="25"/>
    </row>
    <row r="43" spans="1:11" ht="16.5" customHeight="1">
      <c r="A43" s="22" t="s">
        <v>71</v>
      </c>
      <c r="B43" s="23">
        <v>4.844</v>
      </c>
      <c r="C43" s="23" t="s">
        <v>64</v>
      </c>
      <c r="D43" s="77"/>
      <c r="E43" s="77"/>
      <c r="F43" s="78"/>
      <c r="G43" s="21">
        <v>1022.08</v>
      </c>
      <c r="K43" s="25"/>
    </row>
    <row r="44" spans="1:7" ht="16.5" customHeight="1">
      <c r="A44" s="26" t="s">
        <v>72</v>
      </c>
      <c r="B44" s="27">
        <v>2.876</v>
      </c>
      <c r="C44" s="27" t="s">
        <v>64</v>
      </c>
      <c r="D44" s="79"/>
      <c r="E44" s="79"/>
      <c r="F44" s="80"/>
      <c r="G44" s="21">
        <v>606.84</v>
      </c>
    </row>
    <row r="45" spans="1:7" ht="16.5" customHeight="1">
      <c r="A45" s="22" t="s">
        <v>73</v>
      </c>
      <c r="B45" s="23">
        <v>3.712</v>
      </c>
      <c r="C45" s="23" t="s">
        <v>64</v>
      </c>
      <c r="D45" s="77"/>
      <c r="E45" s="77"/>
      <c r="F45" s="78"/>
      <c r="G45" s="21">
        <v>783.23</v>
      </c>
    </row>
    <row r="46" spans="1:7" ht="16.5" customHeight="1">
      <c r="A46" s="22" t="s">
        <v>74</v>
      </c>
      <c r="B46" s="23">
        <v>2.868</v>
      </c>
      <c r="C46" s="23" t="s">
        <v>64</v>
      </c>
      <c r="D46" s="77"/>
      <c r="E46" s="77"/>
      <c r="F46" s="78"/>
      <c r="G46" s="21">
        <v>605.15</v>
      </c>
    </row>
    <row r="47" spans="1:7" ht="16.5" customHeight="1">
      <c r="A47" s="22" t="s">
        <v>75</v>
      </c>
      <c r="B47" s="23">
        <v>2.926</v>
      </c>
      <c r="C47" s="23" t="s">
        <v>64</v>
      </c>
      <c r="D47" s="77"/>
      <c r="E47" s="77"/>
      <c r="F47" s="78"/>
      <c r="G47" s="21">
        <v>617.39</v>
      </c>
    </row>
    <row r="48" spans="1:7" ht="7.5" customHeight="1">
      <c r="A48" s="87"/>
      <c r="B48" s="77"/>
      <c r="C48" s="77"/>
      <c r="D48" s="77"/>
      <c r="E48" s="77"/>
      <c r="F48" s="77"/>
      <c r="G48" s="78"/>
    </row>
    <row r="49" spans="1:7" ht="16.5" customHeight="1">
      <c r="A49" s="88" t="s">
        <v>174</v>
      </c>
      <c r="B49" s="89"/>
      <c r="C49" s="89"/>
      <c r="D49" s="89"/>
      <c r="E49" s="89"/>
      <c r="F49" s="90"/>
      <c r="G49" s="28">
        <v>2209.44</v>
      </c>
    </row>
    <row r="50" spans="1:7" s="1" customFormat="1" ht="15.75" customHeight="1">
      <c r="A50" s="99" t="s">
        <v>3</v>
      </c>
      <c r="B50" s="100"/>
      <c r="C50" s="100"/>
      <c r="D50" s="100"/>
      <c r="E50" s="100"/>
      <c r="F50" s="101"/>
      <c r="G50" s="29"/>
    </row>
    <row r="51" spans="1:7" s="1" customFormat="1" ht="15.75" customHeight="1">
      <c r="A51" s="102" t="s">
        <v>119</v>
      </c>
      <c r="B51" s="103"/>
      <c r="C51" s="103"/>
      <c r="D51" s="103"/>
      <c r="E51" s="103"/>
      <c r="F51" s="104"/>
      <c r="G51" s="18">
        <v>120.18</v>
      </c>
    </row>
    <row r="52" spans="1:7" s="1" customFormat="1" ht="15.75" customHeight="1">
      <c r="A52" s="102" t="s">
        <v>196</v>
      </c>
      <c r="B52" s="103"/>
      <c r="C52" s="103"/>
      <c r="D52" s="103"/>
      <c r="E52" s="103"/>
      <c r="F52" s="104"/>
      <c r="G52" s="18">
        <v>120.18</v>
      </c>
    </row>
    <row r="53" spans="1:7" s="1" customFormat="1" ht="15.75" customHeight="1">
      <c r="A53" s="102" t="s">
        <v>224</v>
      </c>
      <c r="B53" s="103"/>
      <c r="C53" s="103"/>
      <c r="D53" s="103"/>
      <c r="E53" s="103"/>
      <c r="F53" s="104"/>
      <c r="G53" s="18">
        <v>120.18</v>
      </c>
    </row>
    <row r="54" spans="1:7" s="1" customFormat="1" ht="15.75" customHeight="1">
      <c r="A54" s="102" t="s">
        <v>253</v>
      </c>
      <c r="B54" s="103"/>
      <c r="C54" s="103"/>
      <c r="D54" s="103"/>
      <c r="E54" s="103"/>
      <c r="F54" s="104"/>
      <c r="G54" s="18">
        <v>120.18</v>
      </c>
    </row>
    <row r="55" spans="1:7" s="1" customFormat="1" ht="15.75" customHeight="1">
      <c r="A55" s="81" t="s">
        <v>10</v>
      </c>
      <c r="B55" s="82"/>
      <c r="C55" s="82"/>
      <c r="D55" s="82"/>
      <c r="E55" s="82"/>
      <c r="F55" s="83"/>
      <c r="G55" s="18">
        <v>34739.54</v>
      </c>
    </row>
    <row r="56" spans="1:7" s="1" customFormat="1" ht="15.75" customHeight="1">
      <c r="A56" s="84" t="s">
        <v>104</v>
      </c>
      <c r="B56" s="85"/>
      <c r="C56" s="85"/>
      <c r="D56" s="85"/>
      <c r="E56" s="85"/>
      <c r="F56" s="86"/>
      <c r="G56" s="30"/>
    </row>
    <row r="57" spans="1:7" s="1" customFormat="1" ht="15.75" customHeight="1">
      <c r="A57" s="91" t="s">
        <v>105</v>
      </c>
      <c r="B57" s="92"/>
      <c r="C57" s="92"/>
      <c r="D57" s="92"/>
      <c r="E57" s="92"/>
      <c r="F57" s="93"/>
      <c r="G57" s="31">
        <v>390.6</v>
      </c>
    </row>
    <row r="58" spans="1:7" s="1" customFormat="1" ht="15.75" customHeight="1">
      <c r="A58" s="91" t="s">
        <v>106</v>
      </c>
      <c r="B58" s="92"/>
      <c r="C58" s="92"/>
      <c r="D58" s="92"/>
      <c r="E58" s="92"/>
      <c r="F58" s="93"/>
      <c r="G58" s="31">
        <v>304.36</v>
      </c>
    </row>
    <row r="59" spans="1:7" s="1" customFormat="1" ht="15.75" customHeight="1">
      <c r="A59" s="84" t="s">
        <v>119</v>
      </c>
      <c r="B59" s="85"/>
      <c r="C59" s="85"/>
      <c r="D59" s="85"/>
      <c r="E59" s="85"/>
      <c r="F59" s="86"/>
      <c r="G59" s="31"/>
    </row>
    <row r="60" spans="1:7" s="1" customFormat="1" ht="16.5" customHeight="1">
      <c r="A60" s="91" t="s">
        <v>108</v>
      </c>
      <c r="B60" s="92"/>
      <c r="C60" s="92"/>
      <c r="D60" s="92"/>
      <c r="E60" s="92"/>
      <c r="F60" s="93"/>
      <c r="G60" s="13">
        <v>3601.25</v>
      </c>
    </row>
    <row r="61" spans="1:7" s="1" customFormat="1" ht="16.5" customHeight="1">
      <c r="A61" s="91" t="s">
        <v>127</v>
      </c>
      <c r="B61" s="92"/>
      <c r="C61" s="92"/>
      <c r="D61" s="92"/>
      <c r="E61" s="92"/>
      <c r="F61" s="93"/>
      <c r="G61" s="31">
        <v>226.83</v>
      </c>
    </row>
    <row r="62" spans="1:7" s="1" customFormat="1" ht="16.5" customHeight="1">
      <c r="A62" s="84" t="s">
        <v>128</v>
      </c>
      <c r="B62" s="85"/>
      <c r="C62" s="85"/>
      <c r="D62" s="85"/>
      <c r="E62" s="85"/>
      <c r="F62" s="86"/>
      <c r="G62" s="13"/>
    </row>
    <row r="63" spans="1:7" s="1" customFormat="1" ht="16.5" customHeight="1">
      <c r="A63" s="91" t="s">
        <v>131</v>
      </c>
      <c r="B63" s="92"/>
      <c r="C63" s="92"/>
      <c r="D63" s="92"/>
      <c r="E63" s="92"/>
      <c r="F63" s="93"/>
      <c r="G63" s="13">
        <v>16813.84</v>
      </c>
    </row>
    <row r="64" spans="1:7" s="1" customFormat="1" ht="16.5" customHeight="1">
      <c r="A64" s="84" t="s">
        <v>134</v>
      </c>
      <c r="B64" s="85"/>
      <c r="C64" s="85"/>
      <c r="D64" s="85"/>
      <c r="E64" s="85"/>
      <c r="F64" s="86"/>
      <c r="G64" s="13"/>
    </row>
    <row r="65" spans="1:7" s="1" customFormat="1" ht="16.5" customHeight="1">
      <c r="A65" s="91" t="s">
        <v>139</v>
      </c>
      <c r="B65" s="92"/>
      <c r="C65" s="92"/>
      <c r="D65" s="92"/>
      <c r="E65" s="92"/>
      <c r="F65" s="93"/>
      <c r="G65" s="32">
        <v>636.1</v>
      </c>
    </row>
    <row r="66" spans="1:7" s="1" customFormat="1" ht="16.5" customHeight="1">
      <c r="A66" s="84" t="s">
        <v>224</v>
      </c>
      <c r="B66" s="85"/>
      <c r="C66" s="85"/>
      <c r="D66" s="85"/>
      <c r="E66" s="85"/>
      <c r="F66" s="86"/>
      <c r="G66" s="13"/>
    </row>
    <row r="67" spans="1:7" s="1" customFormat="1" ht="16.5" customHeight="1">
      <c r="A67" s="91" t="s">
        <v>225</v>
      </c>
      <c r="B67" s="92"/>
      <c r="C67" s="92"/>
      <c r="D67" s="92"/>
      <c r="E67" s="92"/>
      <c r="F67" s="93"/>
      <c r="G67" s="13">
        <v>3879.13</v>
      </c>
    </row>
    <row r="68" spans="1:7" s="1" customFormat="1" ht="16.5" customHeight="1">
      <c r="A68" s="84" t="s">
        <v>57</v>
      </c>
      <c r="B68" s="85"/>
      <c r="C68" s="85"/>
      <c r="D68" s="85"/>
      <c r="E68" s="85"/>
      <c r="F68" s="86"/>
      <c r="G68" s="13"/>
    </row>
    <row r="69" spans="1:7" s="1" customFormat="1" ht="16.5" customHeight="1">
      <c r="A69" s="91" t="s">
        <v>108</v>
      </c>
      <c r="B69" s="92"/>
      <c r="C69" s="92"/>
      <c r="D69" s="92"/>
      <c r="E69" s="92"/>
      <c r="F69" s="93"/>
      <c r="G69" s="13">
        <v>2742.73</v>
      </c>
    </row>
    <row r="70" spans="1:7" s="1" customFormat="1" ht="16.5" customHeight="1">
      <c r="A70" s="91" t="s">
        <v>237</v>
      </c>
      <c r="B70" s="92"/>
      <c r="C70" s="92"/>
      <c r="D70" s="92"/>
      <c r="E70" s="92"/>
      <c r="F70" s="93"/>
      <c r="G70" s="32">
        <v>3641.15</v>
      </c>
    </row>
    <row r="71" spans="1:7" s="1" customFormat="1" ht="16.5" customHeight="1">
      <c r="A71" s="84" t="s">
        <v>241</v>
      </c>
      <c r="B71" s="85"/>
      <c r="C71" s="85"/>
      <c r="D71" s="85"/>
      <c r="E71" s="85"/>
      <c r="F71" s="86"/>
      <c r="G71" s="13"/>
    </row>
    <row r="72" spans="1:7" s="1" customFormat="1" ht="16.5" customHeight="1">
      <c r="A72" s="91" t="s">
        <v>251</v>
      </c>
      <c r="B72" s="92"/>
      <c r="C72" s="92"/>
      <c r="D72" s="92"/>
      <c r="E72" s="92"/>
      <c r="F72" s="93"/>
      <c r="G72" s="6">
        <v>630.24</v>
      </c>
    </row>
    <row r="73" spans="1:7" s="1" customFormat="1" ht="16.5" customHeight="1">
      <c r="A73" s="91" t="s">
        <v>252</v>
      </c>
      <c r="B73" s="92"/>
      <c r="C73" s="92"/>
      <c r="D73" s="92"/>
      <c r="E73" s="92"/>
      <c r="F73" s="93"/>
      <c r="G73" s="6">
        <v>630.24</v>
      </c>
    </row>
    <row r="74" spans="1:7" s="1" customFormat="1" ht="16.5" customHeight="1">
      <c r="A74" s="91" t="s">
        <v>106</v>
      </c>
      <c r="B74" s="92"/>
      <c r="C74" s="92"/>
      <c r="D74" s="92"/>
      <c r="E74" s="92"/>
      <c r="F74" s="93"/>
      <c r="G74" s="7">
        <v>121.85</v>
      </c>
    </row>
    <row r="75" spans="1:7" s="1" customFormat="1" ht="16.5" customHeight="1">
      <c r="A75" s="84" t="s">
        <v>253</v>
      </c>
      <c r="B75" s="85"/>
      <c r="C75" s="85"/>
      <c r="D75" s="85"/>
      <c r="E75" s="85"/>
      <c r="F75" s="86"/>
      <c r="G75" s="6"/>
    </row>
    <row r="76" spans="1:7" s="1" customFormat="1" ht="16.5" customHeight="1">
      <c r="A76" s="91" t="s">
        <v>266</v>
      </c>
      <c r="B76" s="92"/>
      <c r="C76" s="92"/>
      <c r="D76" s="92"/>
      <c r="E76" s="92"/>
      <c r="F76" s="93"/>
      <c r="G76" s="6">
        <v>369.13</v>
      </c>
    </row>
    <row r="77" spans="1:7" s="1" customFormat="1" ht="16.5" customHeight="1">
      <c r="A77" s="91" t="s">
        <v>268</v>
      </c>
      <c r="B77" s="92"/>
      <c r="C77" s="92"/>
      <c r="D77" s="92"/>
      <c r="E77" s="92"/>
      <c r="F77" s="93"/>
      <c r="G77" s="6">
        <v>630.24</v>
      </c>
    </row>
    <row r="78" spans="1:7" s="1" customFormat="1" ht="16.5" customHeight="1">
      <c r="A78" s="91" t="s">
        <v>106</v>
      </c>
      <c r="B78" s="92"/>
      <c r="C78" s="92"/>
      <c r="D78" s="92"/>
      <c r="E78" s="92"/>
      <c r="F78" s="93"/>
      <c r="G78" s="7">
        <v>121.85</v>
      </c>
    </row>
  </sheetData>
  <mergeCells count="75">
    <mergeCell ref="A33:D33"/>
    <mergeCell ref="A34:D34"/>
    <mergeCell ref="A27:F27"/>
    <mergeCell ref="A28:D28"/>
    <mergeCell ref="A29:D29"/>
    <mergeCell ref="A32:D32"/>
    <mergeCell ref="A30:D30"/>
    <mergeCell ref="A31:D31"/>
    <mergeCell ref="A77:F77"/>
    <mergeCell ref="A78:F78"/>
    <mergeCell ref="A24:D24"/>
    <mergeCell ref="A25:D25"/>
    <mergeCell ref="A73:F73"/>
    <mergeCell ref="A74:F74"/>
    <mergeCell ref="A75:F75"/>
    <mergeCell ref="A76:F76"/>
    <mergeCell ref="A69:F69"/>
    <mergeCell ref="A70:F70"/>
    <mergeCell ref="A71:F71"/>
    <mergeCell ref="A72:F72"/>
    <mergeCell ref="A65:F65"/>
    <mergeCell ref="A66:F66"/>
    <mergeCell ref="A67:F67"/>
    <mergeCell ref="A68:F68"/>
    <mergeCell ref="A61:F61"/>
    <mergeCell ref="A62:F62"/>
    <mergeCell ref="A63:F63"/>
    <mergeCell ref="A64:F64"/>
    <mergeCell ref="A57:F57"/>
    <mergeCell ref="A58:F58"/>
    <mergeCell ref="A59:F59"/>
    <mergeCell ref="A60:F60"/>
    <mergeCell ref="A51:F51"/>
    <mergeCell ref="A53:F53"/>
    <mergeCell ref="A55:F55"/>
    <mergeCell ref="A56:F56"/>
    <mergeCell ref="A52:F52"/>
    <mergeCell ref="A54:F54"/>
    <mergeCell ref="D47:F47"/>
    <mergeCell ref="A48:G48"/>
    <mergeCell ref="A49:F49"/>
    <mergeCell ref="A50:F50"/>
    <mergeCell ref="D43:F43"/>
    <mergeCell ref="D44:F44"/>
    <mergeCell ref="D45:F45"/>
    <mergeCell ref="D46:F46"/>
    <mergeCell ref="D39:F39"/>
    <mergeCell ref="D40:F40"/>
    <mergeCell ref="D41:F41"/>
    <mergeCell ref="D42:F42"/>
    <mergeCell ref="A35:F35"/>
    <mergeCell ref="D36:F36"/>
    <mergeCell ref="D37:F37"/>
    <mergeCell ref="D38:F38"/>
    <mergeCell ref="A21:F21"/>
    <mergeCell ref="A22:D22"/>
    <mergeCell ref="A23:D23"/>
    <mergeCell ref="A26:D26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G8:G9"/>
    <mergeCell ref="A10:G10"/>
    <mergeCell ref="A11:F11"/>
    <mergeCell ref="A12:G12"/>
    <mergeCell ref="A14:G14"/>
    <mergeCell ref="A15:F16"/>
    <mergeCell ref="G15:G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64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D25" sqref="D25:F25"/>
    </sheetView>
  </sheetViews>
  <sheetFormatPr defaultColWidth="9.140625" defaultRowHeight="12.75"/>
  <cols>
    <col min="1" max="1" width="9.28125" style="0" customWidth="1"/>
    <col min="2" max="2" width="5.8515625" style="0" customWidth="1"/>
    <col min="3" max="3" width="5.140625" style="0" customWidth="1"/>
    <col min="4" max="4" width="15.140625" style="0" customWidth="1"/>
    <col min="5" max="5" width="5.28125" style="0" customWidth="1"/>
    <col min="6" max="6" width="31.00390625" style="0" customWidth="1"/>
    <col min="7" max="7" width="17.57421875" style="0" customWidth="1"/>
    <col min="9" max="9" width="6.8515625" style="0" customWidth="1"/>
    <col min="10" max="11" width="4.42187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52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238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-2458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272</v>
      </c>
      <c r="B11" s="48"/>
      <c r="C11" s="48"/>
      <c r="D11" s="48"/>
      <c r="E11" s="48"/>
      <c r="F11" s="48"/>
      <c r="G11" s="35">
        <v>9448.13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8359.23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7015.1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-1113.87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1417.22</v>
      </c>
    </row>
    <row r="21" spans="1:7" ht="16.5" customHeight="1">
      <c r="A21" s="72" t="s">
        <v>9</v>
      </c>
      <c r="B21" s="73"/>
      <c r="C21" s="73"/>
      <c r="D21" s="73"/>
      <c r="E21" s="73"/>
      <c r="F21" s="74"/>
      <c r="G21" s="18">
        <v>5054.93</v>
      </c>
    </row>
    <row r="22" spans="1:7" ht="16.5" customHeight="1">
      <c r="A22" s="19" t="s">
        <v>63</v>
      </c>
      <c r="B22" s="20">
        <v>1.123</v>
      </c>
      <c r="C22" s="20" t="s">
        <v>64</v>
      </c>
      <c r="D22" s="75"/>
      <c r="E22" s="75"/>
      <c r="F22" s="76"/>
      <c r="G22" s="21">
        <v>236.95</v>
      </c>
    </row>
    <row r="23" spans="1:7" ht="16.5" customHeight="1">
      <c r="A23" s="22" t="s">
        <v>65</v>
      </c>
      <c r="B23" s="23">
        <v>1.067</v>
      </c>
      <c r="C23" s="23" t="s">
        <v>64</v>
      </c>
      <c r="D23" s="77"/>
      <c r="E23" s="77"/>
      <c r="F23" s="78"/>
      <c r="G23" s="21">
        <v>225.14</v>
      </c>
    </row>
    <row r="24" spans="1:7" ht="16.5" customHeight="1">
      <c r="A24" s="22" t="s">
        <v>66</v>
      </c>
      <c r="B24" s="23">
        <v>1.458</v>
      </c>
      <c r="C24" s="23" t="s">
        <v>64</v>
      </c>
      <c r="D24" s="77"/>
      <c r="E24" s="77"/>
      <c r="F24" s="78"/>
      <c r="G24" s="21">
        <v>307.64</v>
      </c>
    </row>
    <row r="25" spans="1:7" ht="16.5" customHeight="1">
      <c r="A25" s="22" t="s">
        <v>67</v>
      </c>
      <c r="B25" s="23">
        <v>1.214</v>
      </c>
      <c r="C25" s="23" t="s">
        <v>64</v>
      </c>
      <c r="D25" s="77"/>
      <c r="E25" s="77"/>
      <c r="F25" s="78"/>
      <c r="G25" s="21">
        <v>256.15</v>
      </c>
    </row>
    <row r="26" spans="1:7" ht="16.5" customHeight="1">
      <c r="A26" s="22" t="s">
        <v>68</v>
      </c>
      <c r="B26" s="23">
        <v>2.156</v>
      </c>
      <c r="C26" s="23" t="s">
        <v>64</v>
      </c>
      <c r="D26" s="77"/>
      <c r="E26" s="77"/>
      <c r="F26" s="78"/>
      <c r="G26" s="21">
        <v>454.92</v>
      </c>
    </row>
    <row r="27" spans="1:11" ht="16.5" customHeight="1">
      <c r="A27" s="22" t="s">
        <v>69</v>
      </c>
      <c r="B27" s="23">
        <v>3.744</v>
      </c>
      <c r="C27" s="23" t="s">
        <v>64</v>
      </c>
      <c r="D27" s="77"/>
      <c r="E27" s="77"/>
      <c r="F27" s="78"/>
      <c r="G27" s="21">
        <v>789.98</v>
      </c>
      <c r="I27" s="24"/>
      <c r="J27" s="25"/>
      <c r="K27" s="25"/>
    </row>
    <row r="28" spans="1:11" ht="16.5" customHeight="1">
      <c r="A28" s="26" t="s">
        <v>70</v>
      </c>
      <c r="B28" s="27">
        <v>3.022</v>
      </c>
      <c r="C28" s="27" t="s">
        <v>64</v>
      </c>
      <c r="D28" s="79"/>
      <c r="E28" s="79"/>
      <c r="F28" s="80"/>
      <c r="G28" s="21">
        <v>637.64</v>
      </c>
      <c r="I28" s="24"/>
      <c r="J28" s="25"/>
      <c r="K28" s="25"/>
    </row>
    <row r="29" spans="1:11" ht="16.5" customHeight="1">
      <c r="A29" s="22" t="s">
        <v>71</v>
      </c>
      <c r="B29" s="23">
        <v>2.656</v>
      </c>
      <c r="C29" s="23" t="s">
        <v>64</v>
      </c>
      <c r="D29" s="77"/>
      <c r="E29" s="77"/>
      <c r="F29" s="78"/>
      <c r="G29" s="21">
        <v>560.42</v>
      </c>
      <c r="K29" s="25"/>
    </row>
    <row r="30" spans="1:7" ht="16.5" customHeight="1">
      <c r="A30" s="26" t="s">
        <v>72</v>
      </c>
      <c r="B30" s="27">
        <v>1.956</v>
      </c>
      <c r="C30" s="27" t="s">
        <v>64</v>
      </c>
      <c r="D30" s="79"/>
      <c r="E30" s="79"/>
      <c r="F30" s="80"/>
      <c r="G30" s="21">
        <v>412.72</v>
      </c>
    </row>
    <row r="31" spans="1:7" ht="16.5" customHeight="1">
      <c r="A31" s="22" t="s">
        <v>73</v>
      </c>
      <c r="B31" s="23">
        <v>2.3</v>
      </c>
      <c r="C31" s="23" t="s">
        <v>64</v>
      </c>
      <c r="D31" s="77"/>
      <c r="E31" s="77"/>
      <c r="F31" s="78"/>
      <c r="G31" s="21">
        <v>485.3</v>
      </c>
    </row>
    <row r="32" spans="1:7" ht="16.5" customHeight="1">
      <c r="A32" s="22" t="s">
        <v>74</v>
      </c>
      <c r="B32" s="23">
        <v>1.707</v>
      </c>
      <c r="C32" s="23" t="s">
        <v>64</v>
      </c>
      <c r="D32" s="77"/>
      <c r="E32" s="77"/>
      <c r="F32" s="78"/>
      <c r="G32" s="21">
        <v>360.18</v>
      </c>
    </row>
    <row r="33" spans="1:7" ht="16.5" customHeight="1">
      <c r="A33" s="22" t="s">
        <v>75</v>
      </c>
      <c r="B33" s="23">
        <v>1.554</v>
      </c>
      <c r="C33" s="23" t="s">
        <v>64</v>
      </c>
      <c r="D33" s="77"/>
      <c r="E33" s="77"/>
      <c r="F33" s="78"/>
      <c r="G33" s="21">
        <v>327.89</v>
      </c>
    </row>
    <row r="34" spans="1:7" ht="7.5" customHeight="1">
      <c r="A34" s="87"/>
      <c r="B34" s="77"/>
      <c r="C34" s="77"/>
      <c r="D34" s="77"/>
      <c r="E34" s="77"/>
      <c r="F34" s="77"/>
      <c r="G34" s="78"/>
    </row>
    <row r="35" spans="1:7" ht="16.5" customHeight="1">
      <c r="A35" s="88" t="s">
        <v>175</v>
      </c>
      <c r="B35" s="89"/>
      <c r="C35" s="89"/>
      <c r="D35" s="89"/>
      <c r="E35" s="89"/>
      <c r="F35" s="90"/>
      <c r="G35" s="28">
        <v>267.12</v>
      </c>
    </row>
    <row r="36" spans="1:7" s="1" customFormat="1" ht="15.75" customHeight="1">
      <c r="A36" s="81" t="s">
        <v>10</v>
      </c>
      <c r="B36" s="82"/>
      <c r="C36" s="82"/>
      <c r="D36" s="82"/>
      <c r="E36" s="82"/>
      <c r="F36" s="83"/>
      <c r="G36" s="18">
        <v>275.83</v>
      </c>
    </row>
    <row r="37" spans="1:7" s="1" customFormat="1" ht="15.75" customHeight="1">
      <c r="A37" s="84" t="s">
        <v>119</v>
      </c>
      <c r="B37" s="85"/>
      <c r="C37" s="85"/>
      <c r="D37" s="85"/>
      <c r="E37" s="85"/>
      <c r="F37" s="86"/>
      <c r="G37" s="30"/>
    </row>
    <row r="38" spans="1:7" s="1" customFormat="1" ht="15.75" customHeight="1">
      <c r="A38" s="91" t="s">
        <v>127</v>
      </c>
      <c r="B38" s="92"/>
      <c r="C38" s="92"/>
      <c r="D38" s="92"/>
      <c r="E38" s="92"/>
      <c r="F38" s="93"/>
      <c r="G38" s="31">
        <v>226.83</v>
      </c>
    </row>
    <row r="39" spans="1:7" s="1" customFormat="1" ht="15.75" customHeight="1">
      <c r="A39" s="84" t="s">
        <v>217</v>
      </c>
      <c r="B39" s="85"/>
      <c r="C39" s="85"/>
      <c r="D39" s="85"/>
      <c r="E39" s="85"/>
      <c r="F39" s="86"/>
      <c r="G39" s="31"/>
    </row>
    <row r="40" spans="1:7" s="1" customFormat="1" ht="15.75" customHeight="1">
      <c r="A40" s="91" t="s">
        <v>218</v>
      </c>
      <c r="B40" s="92"/>
      <c r="C40" s="92"/>
      <c r="D40" s="92"/>
      <c r="E40" s="92"/>
      <c r="F40" s="93"/>
      <c r="G40" s="31">
        <v>49</v>
      </c>
    </row>
  </sheetData>
  <mergeCells count="37">
    <mergeCell ref="A38:F38"/>
    <mergeCell ref="A39:F39"/>
    <mergeCell ref="A40:F40"/>
    <mergeCell ref="A36:F36"/>
    <mergeCell ref="A37:F37"/>
    <mergeCell ref="D33:F33"/>
    <mergeCell ref="A34:G34"/>
    <mergeCell ref="A35:F35"/>
    <mergeCell ref="D29:F29"/>
    <mergeCell ref="D30:F30"/>
    <mergeCell ref="D31:F31"/>
    <mergeCell ref="D32:F32"/>
    <mergeCell ref="D25:F25"/>
    <mergeCell ref="D26:F26"/>
    <mergeCell ref="D27:F27"/>
    <mergeCell ref="D28:F28"/>
    <mergeCell ref="A21:F21"/>
    <mergeCell ref="D22:F22"/>
    <mergeCell ref="D23:F23"/>
    <mergeCell ref="D24:F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A14:G14"/>
    <mergeCell ref="A15:F16"/>
    <mergeCell ref="G15:G16"/>
    <mergeCell ref="G8:G9"/>
    <mergeCell ref="A10:G10"/>
    <mergeCell ref="A11:F11"/>
    <mergeCell ref="A12:G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F27" sqref="F27"/>
    </sheetView>
  </sheetViews>
  <sheetFormatPr defaultColWidth="9.140625" defaultRowHeight="12.75"/>
  <cols>
    <col min="1" max="1" width="9.28125" style="0" customWidth="1"/>
    <col min="2" max="2" width="5.8515625" style="0" customWidth="1"/>
    <col min="3" max="3" width="5.140625" style="0" customWidth="1"/>
    <col min="4" max="4" width="13.28125" style="0" customWidth="1"/>
    <col min="5" max="5" width="5.00390625" style="0" customWidth="1"/>
    <col min="6" max="6" width="33.140625" style="0" customWidth="1"/>
    <col min="7" max="7" width="17.57421875" style="0" customWidth="1"/>
    <col min="9" max="9" width="7.00390625" style="0" customWidth="1"/>
    <col min="10" max="11" width="4.42187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53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83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-44080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272</v>
      </c>
      <c r="B11" s="48"/>
      <c r="C11" s="48"/>
      <c r="D11" s="48"/>
      <c r="E11" s="48"/>
      <c r="F11" s="48"/>
      <c r="G11" s="35">
        <v>13549.54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11803.47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12667.85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-44944.38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2032.43</v>
      </c>
    </row>
    <row r="21" spans="1:7" ht="16.5" customHeight="1">
      <c r="A21" s="94" t="s">
        <v>2</v>
      </c>
      <c r="B21" s="95"/>
      <c r="C21" s="95"/>
      <c r="D21" s="95"/>
      <c r="E21" s="95"/>
      <c r="F21" s="96"/>
      <c r="G21" s="13"/>
    </row>
    <row r="22" spans="1:7" ht="16.5" customHeight="1">
      <c r="A22" s="97" t="s">
        <v>59</v>
      </c>
      <c r="B22" s="98"/>
      <c r="C22" s="98"/>
      <c r="D22" s="98"/>
      <c r="E22" s="14">
        <v>5867</v>
      </c>
      <c r="F22" s="15" t="s">
        <v>60</v>
      </c>
      <c r="G22" s="16"/>
    </row>
    <row r="23" spans="1:7" ht="16.5" customHeight="1">
      <c r="A23" s="97" t="s">
        <v>162</v>
      </c>
      <c r="B23" s="98"/>
      <c r="C23" s="98"/>
      <c r="D23" s="98"/>
      <c r="E23" s="14">
        <v>6132</v>
      </c>
      <c r="F23" s="15" t="s">
        <v>60</v>
      </c>
      <c r="G23" s="16"/>
    </row>
    <row r="24" spans="1:7" ht="16.5" customHeight="1">
      <c r="A24" s="97" t="s">
        <v>61</v>
      </c>
      <c r="B24" s="98"/>
      <c r="C24" s="98"/>
      <c r="D24" s="98"/>
      <c r="E24" s="14">
        <v>265</v>
      </c>
      <c r="F24" s="15" t="s">
        <v>62</v>
      </c>
      <c r="G24" s="17">
        <v>739.35</v>
      </c>
    </row>
    <row r="25" spans="1:7" ht="16.5" customHeight="1">
      <c r="A25" s="105" t="s">
        <v>211</v>
      </c>
      <c r="B25" s="106"/>
      <c r="C25" s="106"/>
      <c r="D25" s="106"/>
      <c r="E25" s="106"/>
      <c r="F25" s="107"/>
      <c r="G25" s="13"/>
    </row>
    <row r="26" spans="1:7" ht="16.5" customHeight="1">
      <c r="A26" s="97" t="s">
        <v>212</v>
      </c>
      <c r="B26" s="98"/>
      <c r="C26" s="98"/>
      <c r="D26" s="98"/>
      <c r="E26" s="14">
        <v>6132</v>
      </c>
      <c r="F26" s="15" t="s">
        <v>60</v>
      </c>
      <c r="G26" s="16"/>
    </row>
    <row r="27" spans="1:7" ht="16.5" customHeight="1">
      <c r="A27" s="97" t="s">
        <v>258</v>
      </c>
      <c r="B27" s="98"/>
      <c r="C27" s="98"/>
      <c r="D27" s="98"/>
      <c r="E27" s="14">
        <v>6436</v>
      </c>
      <c r="F27" s="15" t="s">
        <v>60</v>
      </c>
      <c r="G27" s="16"/>
    </row>
    <row r="28" spans="1:7" ht="16.5" customHeight="1">
      <c r="A28" s="97" t="s">
        <v>61</v>
      </c>
      <c r="B28" s="98"/>
      <c r="C28" s="98"/>
      <c r="D28" s="98"/>
      <c r="E28" s="14">
        <v>304</v>
      </c>
      <c r="F28" s="15" t="s">
        <v>213</v>
      </c>
      <c r="G28" s="17">
        <v>896.8</v>
      </c>
    </row>
    <row r="29" spans="1:7" ht="16.5" customHeight="1">
      <c r="A29" s="72" t="s">
        <v>9</v>
      </c>
      <c r="B29" s="73"/>
      <c r="C29" s="73"/>
      <c r="D29" s="73"/>
      <c r="E29" s="73"/>
      <c r="F29" s="74"/>
      <c r="G29" s="18">
        <v>8459.2</v>
      </c>
    </row>
    <row r="30" spans="1:7" ht="16.5" customHeight="1">
      <c r="A30" s="19" t="s">
        <v>63</v>
      </c>
      <c r="B30" s="20">
        <v>2.621</v>
      </c>
      <c r="C30" s="20" t="s">
        <v>64</v>
      </c>
      <c r="D30" s="75"/>
      <c r="E30" s="75"/>
      <c r="F30" s="76"/>
      <c r="G30" s="21">
        <v>553.03</v>
      </c>
    </row>
    <row r="31" spans="1:7" ht="16.5" customHeight="1">
      <c r="A31" s="22" t="s">
        <v>65</v>
      </c>
      <c r="B31" s="23">
        <v>2.491</v>
      </c>
      <c r="C31" s="23" t="s">
        <v>64</v>
      </c>
      <c r="D31" s="77"/>
      <c r="E31" s="77"/>
      <c r="F31" s="78"/>
      <c r="G31" s="21">
        <v>525.6</v>
      </c>
    </row>
    <row r="32" spans="1:7" ht="16.5" customHeight="1">
      <c r="A32" s="22" t="s">
        <v>66</v>
      </c>
      <c r="B32" s="23">
        <v>3.402</v>
      </c>
      <c r="C32" s="23" t="s">
        <v>64</v>
      </c>
      <c r="D32" s="77"/>
      <c r="E32" s="77"/>
      <c r="F32" s="78"/>
      <c r="G32" s="21">
        <v>717.82</v>
      </c>
    </row>
    <row r="33" spans="1:7" ht="16.5" customHeight="1">
      <c r="A33" s="22" t="s">
        <v>67</v>
      </c>
      <c r="B33" s="23">
        <v>2.833</v>
      </c>
      <c r="C33" s="23" t="s">
        <v>64</v>
      </c>
      <c r="D33" s="77"/>
      <c r="E33" s="77"/>
      <c r="F33" s="78"/>
      <c r="G33" s="21">
        <v>597.76</v>
      </c>
    </row>
    <row r="34" spans="1:7" ht="16.5" customHeight="1">
      <c r="A34" s="22" t="s">
        <v>68</v>
      </c>
      <c r="B34" s="23">
        <v>5.03</v>
      </c>
      <c r="C34" s="23" t="s">
        <v>64</v>
      </c>
      <c r="D34" s="77"/>
      <c r="E34" s="77"/>
      <c r="F34" s="78"/>
      <c r="G34" s="21">
        <v>1061.33</v>
      </c>
    </row>
    <row r="35" spans="1:11" ht="16.5" customHeight="1">
      <c r="A35" s="22" t="s">
        <v>69</v>
      </c>
      <c r="B35" s="23">
        <v>5.242</v>
      </c>
      <c r="C35" s="23" t="s">
        <v>64</v>
      </c>
      <c r="D35" s="77"/>
      <c r="E35" s="77"/>
      <c r="F35" s="78"/>
      <c r="G35" s="21">
        <v>1106.06</v>
      </c>
      <c r="I35" s="24"/>
      <c r="J35" s="25"/>
      <c r="K35" s="25"/>
    </row>
    <row r="36" spans="1:11" ht="16.5" customHeight="1">
      <c r="A36" s="26" t="s">
        <v>70</v>
      </c>
      <c r="B36" s="27">
        <v>4.231</v>
      </c>
      <c r="C36" s="27" t="s">
        <v>64</v>
      </c>
      <c r="D36" s="79"/>
      <c r="E36" s="79"/>
      <c r="F36" s="80"/>
      <c r="G36" s="21">
        <v>892.74</v>
      </c>
      <c r="I36" s="24"/>
      <c r="J36" s="25"/>
      <c r="K36" s="25"/>
    </row>
    <row r="37" spans="1:11" ht="16.5" customHeight="1">
      <c r="A37" s="22" t="s">
        <v>71</v>
      </c>
      <c r="B37" s="23">
        <v>3.718</v>
      </c>
      <c r="C37" s="23" t="s">
        <v>64</v>
      </c>
      <c r="D37" s="77"/>
      <c r="E37" s="77"/>
      <c r="F37" s="78"/>
      <c r="G37" s="21">
        <v>784.5</v>
      </c>
      <c r="K37" s="25"/>
    </row>
    <row r="38" spans="1:7" ht="16.5" customHeight="1">
      <c r="A38" s="26" t="s">
        <v>72</v>
      </c>
      <c r="B38" s="27">
        <v>2.738</v>
      </c>
      <c r="C38" s="27" t="s">
        <v>64</v>
      </c>
      <c r="D38" s="79"/>
      <c r="E38" s="79"/>
      <c r="F38" s="80"/>
      <c r="G38" s="21">
        <v>577.72</v>
      </c>
    </row>
    <row r="39" spans="1:7" ht="16.5" customHeight="1">
      <c r="A39" s="22" t="s">
        <v>73</v>
      </c>
      <c r="B39" s="23">
        <v>3.22</v>
      </c>
      <c r="C39" s="23" t="s">
        <v>64</v>
      </c>
      <c r="D39" s="77"/>
      <c r="E39" s="77"/>
      <c r="F39" s="78"/>
      <c r="G39" s="21">
        <v>679.42</v>
      </c>
    </row>
    <row r="40" spans="1:7" ht="16.5" customHeight="1">
      <c r="A40" s="22" t="s">
        <v>74</v>
      </c>
      <c r="B40" s="23">
        <v>2.389</v>
      </c>
      <c r="C40" s="23" t="s">
        <v>64</v>
      </c>
      <c r="D40" s="77"/>
      <c r="E40" s="77"/>
      <c r="F40" s="78"/>
      <c r="G40" s="21">
        <v>504.08</v>
      </c>
    </row>
    <row r="41" spans="1:7" ht="16.5" customHeight="1">
      <c r="A41" s="22" t="s">
        <v>75</v>
      </c>
      <c r="B41" s="23">
        <v>2.176</v>
      </c>
      <c r="C41" s="23" t="s">
        <v>64</v>
      </c>
      <c r="D41" s="77"/>
      <c r="E41" s="77"/>
      <c r="F41" s="78"/>
      <c r="G41" s="21">
        <v>459.14</v>
      </c>
    </row>
    <row r="42" spans="1:7" ht="7.5" customHeight="1">
      <c r="A42" s="87"/>
      <c r="B42" s="77"/>
      <c r="C42" s="77"/>
      <c r="D42" s="77"/>
      <c r="E42" s="77"/>
      <c r="F42" s="77"/>
      <c r="G42" s="78"/>
    </row>
    <row r="43" spans="1:7" ht="16.5" customHeight="1">
      <c r="A43" s="88" t="s">
        <v>176</v>
      </c>
      <c r="B43" s="89"/>
      <c r="C43" s="89"/>
      <c r="D43" s="89"/>
      <c r="E43" s="89"/>
      <c r="F43" s="90"/>
      <c r="G43" s="28">
        <v>264.24</v>
      </c>
    </row>
    <row r="44" spans="1:7" s="1" customFormat="1" ht="15.75" customHeight="1">
      <c r="A44" s="81" t="s">
        <v>10</v>
      </c>
      <c r="B44" s="82"/>
      <c r="C44" s="82"/>
      <c r="D44" s="82"/>
      <c r="E44" s="82"/>
      <c r="F44" s="83"/>
      <c r="G44" s="18">
        <v>275.83</v>
      </c>
    </row>
    <row r="45" spans="1:7" s="1" customFormat="1" ht="15.75" customHeight="1">
      <c r="A45" s="84" t="s">
        <v>119</v>
      </c>
      <c r="B45" s="85"/>
      <c r="C45" s="85"/>
      <c r="D45" s="85"/>
      <c r="E45" s="85"/>
      <c r="F45" s="86"/>
      <c r="G45" s="30"/>
    </row>
    <row r="46" spans="1:7" s="1" customFormat="1" ht="15.75" customHeight="1">
      <c r="A46" s="91" t="s">
        <v>127</v>
      </c>
      <c r="B46" s="92"/>
      <c r="C46" s="92"/>
      <c r="D46" s="92"/>
      <c r="E46" s="92"/>
      <c r="F46" s="93"/>
      <c r="G46" s="31">
        <v>226.83</v>
      </c>
    </row>
    <row r="47" spans="1:7" s="1" customFormat="1" ht="15.75" customHeight="1">
      <c r="A47" s="84" t="s">
        <v>217</v>
      </c>
      <c r="B47" s="85"/>
      <c r="C47" s="85"/>
      <c r="D47" s="85"/>
      <c r="E47" s="85"/>
      <c r="F47" s="86"/>
      <c r="G47" s="31"/>
    </row>
    <row r="48" spans="1:7" s="1" customFormat="1" ht="15.75" customHeight="1">
      <c r="A48" s="91" t="s">
        <v>218</v>
      </c>
      <c r="B48" s="92"/>
      <c r="C48" s="92"/>
      <c r="D48" s="92"/>
      <c r="E48" s="92"/>
      <c r="F48" s="93"/>
      <c r="G48" s="31">
        <v>49</v>
      </c>
    </row>
  </sheetData>
  <mergeCells count="45">
    <mergeCell ref="A25:F25"/>
    <mergeCell ref="A26:D26"/>
    <mergeCell ref="A27:D27"/>
    <mergeCell ref="A28:D28"/>
    <mergeCell ref="A46:F46"/>
    <mergeCell ref="A47:F47"/>
    <mergeCell ref="A48:F48"/>
    <mergeCell ref="A44:F44"/>
    <mergeCell ref="A45:F45"/>
    <mergeCell ref="D41:F41"/>
    <mergeCell ref="A42:G42"/>
    <mergeCell ref="A43:F43"/>
    <mergeCell ref="D37:F37"/>
    <mergeCell ref="D38:F38"/>
    <mergeCell ref="D39:F39"/>
    <mergeCell ref="D40:F40"/>
    <mergeCell ref="D33:F33"/>
    <mergeCell ref="D34:F34"/>
    <mergeCell ref="D35:F35"/>
    <mergeCell ref="D36:F36"/>
    <mergeCell ref="A29:F29"/>
    <mergeCell ref="D30:F30"/>
    <mergeCell ref="D31:F31"/>
    <mergeCell ref="D32:F32"/>
    <mergeCell ref="A21:F21"/>
    <mergeCell ref="A22:D22"/>
    <mergeCell ref="A23:D23"/>
    <mergeCell ref="A24:D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G8:G9"/>
    <mergeCell ref="A10:G10"/>
    <mergeCell ref="A11:F11"/>
    <mergeCell ref="A12:G12"/>
    <mergeCell ref="A14:G14"/>
    <mergeCell ref="A15:F16"/>
    <mergeCell ref="G15:G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D25" sqref="D25:F25"/>
    </sheetView>
  </sheetViews>
  <sheetFormatPr defaultColWidth="9.140625" defaultRowHeight="12.75"/>
  <cols>
    <col min="1" max="1" width="9.28125" style="0" customWidth="1"/>
    <col min="2" max="2" width="6.28125" style="0" customWidth="1"/>
    <col min="3" max="3" width="5.140625" style="0" customWidth="1"/>
    <col min="4" max="4" width="15.140625" style="0" customWidth="1"/>
    <col min="5" max="5" width="5.28125" style="0" customWidth="1"/>
    <col min="6" max="6" width="31.00390625" style="0" customWidth="1"/>
    <col min="7" max="7" width="17.57421875" style="0" customWidth="1"/>
    <col min="9" max="9" width="6.8515625" style="0" customWidth="1"/>
    <col min="10" max="11" width="4.14062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54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56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-68308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5">
        <v>13549.54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13502.44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13910.35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-68715.91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2032.43</v>
      </c>
    </row>
    <row r="21" spans="1:7" ht="16.5" customHeight="1">
      <c r="A21" s="72" t="s">
        <v>9</v>
      </c>
      <c r="B21" s="73"/>
      <c r="C21" s="73"/>
      <c r="D21" s="73"/>
      <c r="E21" s="73"/>
      <c r="F21" s="74"/>
      <c r="G21" s="18">
        <v>7388.59</v>
      </c>
    </row>
    <row r="22" spans="1:7" ht="16.5" customHeight="1">
      <c r="A22" s="19" t="s">
        <v>63</v>
      </c>
      <c r="B22" s="20">
        <v>2.247</v>
      </c>
      <c r="C22" s="20" t="s">
        <v>64</v>
      </c>
      <c r="D22" s="75"/>
      <c r="E22" s="75"/>
      <c r="F22" s="76"/>
      <c r="G22" s="21">
        <v>474.12</v>
      </c>
    </row>
    <row r="23" spans="1:7" ht="16.5" customHeight="1">
      <c r="A23" s="22" t="s">
        <v>65</v>
      </c>
      <c r="B23" s="23">
        <v>2.135</v>
      </c>
      <c r="C23" s="23" t="s">
        <v>64</v>
      </c>
      <c r="D23" s="77"/>
      <c r="E23" s="77"/>
      <c r="F23" s="78"/>
      <c r="G23" s="21">
        <v>450.49</v>
      </c>
    </row>
    <row r="24" spans="1:7" ht="16.5" customHeight="1">
      <c r="A24" s="22" t="s">
        <v>66</v>
      </c>
      <c r="B24" s="23">
        <v>2.916</v>
      </c>
      <c r="C24" s="23" t="s">
        <v>64</v>
      </c>
      <c r="D24" s="77"/>
      <c r="E24" s="77"/>
      <c r="F24" s="78"/>
      <c r="G24" s="21">
        <v>615.28</v>
      </c>
    </row>
    <row r="25" spans="1:7" ht="16.5" customHeight="1">
      <c r="A25" s="22" t="s">
        <v>67</v>
      </c>
      <c r="B25" s="23">
        <v>2.428</v>
      </c>
      <c r="C25" s="23" t="s">
        <v>64</v>
      </c>
      <c r="D25" s="77"/>
      <c r="E25" s="77"/>
      <c r="F25" s="78"/>
      <c r="G25" s="21">
        <v>512.31</v>
      </c>
    </row>
    <row r="26" spans="1:7" ht="16.5" customHeight="1">
      <c r="A26" s="22" t="s">
        <v>68</v>
      </c>
      <c r="B26" s="23">
        <v>4.312</v>
      </c>
      <c r="C26" s="23" t="s">
        <v>64</v>
      </c>
      <c r="D26" s="77"/>
      <c r="E26" s="77"/>
      <c r="F26" s="78"/>
      <c r="G26" s="21">
        <v>909.83</v>
      </c>
    </row>
    <row r="27" spans="1:11" ht="16.5" customHeight="1">
      <c r="A27" s="22" t="s">
        <v>69</v>
      </c>
      <c r="B27" s="23">
        <v>4.493</v>
      </c>
      <c r="C27" s="23" t="s">
        <v>64</v>
      </c>
      <c r="D27" s="77"/>
      <c r="E27" s="77"/>
      <c r="F27" s="78"/>
      <c r="G27" s="21">
        <v>948.02</v>
      </c>
      <c r="I27" s="24"/>
      <c r="J27" s="25"/>
      <c r="K27" s="25"/>
    </row>
    <row r="28" spans="1:11" ht="16.5" customHeight="1">
      <c r="A28" s="26" t="s">
        <v>70</v>
      </c>
      <c r="B28" s="27">
        <v>3.627</v>
      </c>
      <c r="C28" s="27" t="s">
        <v>64</v>
      </c>
      <c r="D28" s="79"/>
      <c r="E28" s="79"/>
      <c r="F28" s="80"/>
      <c r="G28" s="21">
        <v>765.3</v>
      </c>
      <c r="I28" s="24"/>
      <c r="J28" s="25"/>
      <c r="K28" s="25"/>
    </row>
    <row r="29" spans="1:11" ht="16.5" customHeight="1">
      <c r="A29" s="22" t="s">
        <v>71</v>
      </c>
      <c r="B29" s="23">
        <v>3.187</v>
      </c>
      <c r="C29" s="23" t="s">
        <v>64</v>
      </c>
      <c r="D29" s="77"/>
      <c r="E29" s="77"/>
      <c r="F29" s="78"/>
      <c r="G29" s="21">
        <v>672.46</v>
      </c>
      <c r="K29" s="25"/>
    </row>
    <row r="30" spans="1:7" ht="16.5" customHeight="1">
      <c r="A30" s="26" t="s">
        <v>72</v>
      </c>
      <c r="B30" s="27">
        <v>2.347</v>
      </c>
      <c r="C30" s="27" t="s">
        <v>64</v>
      </c>
      <c r="D30" s="79"/>
      <c r="E30" s="79"/>
      <c r="F30" s="80"/>
      <c r="G30" s="21">
        <v>495.22</v>
      </c>
    </row>
    <row r="31" spans="1:7" ht="16.5" customHeight="1">
      <c r="A31" s="22" t="s">
        <v>73</v>
      </c>
      <c r="B31" s="23">
        <v>2.76</v>
      </c>
      <c r="C31" s="23" t="s">
        <v>64</v>
      </c>
      <c r="D31" s="77"/>
      <c r="E31" s="77"/>
      <c r="F31" s="78"/>
      <c r="G31" s="21">
        <v>582.36</v>
      </c>
    </row>
    <row r="32" spans="1:7" ht="16.5" customHeight="1">
      <c r="A32" s="22" t="s">
        <v>74</v>
      </c>
      <c r="B32" s="23">
        <v>2.389</v>
      </c>
      <c r="C32" s="23" t="s">
        <v>64</v>
      </c>
      <c r="D32" s="77"/>
      <c r="E32" s="77"/>
      <c r="F32" s="78"/>
      <c r="G32" s="21">
        <v>504.08</v>
      </c>
    </row>
    <row r="33" spans="1:7" ht="16.5" customHeight="1">
      <c r="A33" s="22" t="s">
        <v>75</v>
      </c>
      <c r="B33" s="23">
        <v>2.176</v>
      </c>
      <c r="C33" s="23" t="s">
        <v>64</v>
      </c>
      <c r="D33" s="77"/>
      <c r="E33" s="77"/>
      <c r="F33" s="78"/>
      <c r="G33" s="21">
        <v>459.14</v>
      </c>
    </row>
    <row r="34" spans="1:7" ht="7.5" customHeight="1">
      <c r="A34" s="87"/>
      <c r="B34" s="77"/>
      <c r="C34" s="77"/>
      <c r="D34" s="77"/>
      <c r="E34" s="77"/>
      <c r="F34" s="77"/>
      <c r="G34" s="78"/>
    </row>
    <row r="35" spans="1:7" ht="16.5" customHeight="1">
      <c r="A35" s="88" t="s">
        <v>176</v>
      </c>
      <c r="B35" s="89"/>
      <c r="C35" s="89"/>
      <c r="D35" s="89"/>
      <c r="E35" s="89"/>
      <c r="F35" s="90"/>
      <c r="G35" s="28">
        <v>264.24</v>
      </c>
    </row>
    <row r="36" spans="1:7" s="1" customFormat="1" ht="15.75" customHeight="1">
      <c r="A36" s="81" t="s">
        <v>10</v>
      </c>
      <c r="B36" s="82"/>
      <c r="C36" s="82"/>
      <c r="D36" s="82"/>
      <c r="E36" s="82"/>
      <c r="F36" s="83"/>
      <c r="G36" s="18">
        <v>4225.09</v>
      </c>
    </row>
    <row r="37" spans="1:7" s="1" customFormat="1" ht="15.75" customHeight="1">
      <c r="A37" s="84" t="s">
        <v>119</v>
      </c>
      <c r="B37" s="85"/>
      <c r="C37" s="85"/>
      <c r="D37" s="85"/>
      <c r="E37" s="85"/>
      <c r="F37" s="86"/>
      <c r="G37" s="30"/>
    </row>
    <row r="38" spans="1:7" s="1" customFormat="1" ht="15.75" customHeight="1">
      <c r="A38" s="91" t="s">
        <v>127</v>
      </c>
      <c r="B38" s="92"/>
      <c r="C38" s="92"/>
      <c r="D38" s="92"/>
      <c r="E38" s="92"/>
      <c r="F38" s="93"/>
      <c r="G38" s="31">
        <v>226.83</v>
      </c>
    </row>
    <row r="39" spans="1:7" s="1" customFormat="1" ht="15.75" customHeight="1">
      <c r="A39" s="84" t="s">
        <v>217</v>
      </c>
      <c r="B39" s="85"/>
      <c r="C39" s="85"/>
      <c r="D39" s="85"/>
      <c r="E39" s="85"/>
      <c r="F39" s="86"/>
      <c r="G39" s="31"/>
    </row>
    <row r="40" spans="1:7" s="1" customFormat="1" ht="15.75" customHeight="1">
      <c r="A40" s="91" t="s">
        <v>219</v>
      </c>
      <c r="B40" s="92"/>
      <c r="C40" s="92"/>
      <c r="D40" s="92"/>
      <c r="E40" s="92"/>
      <c r="F40" s="93"/>
      <c r="G40" s="31">
        <v>3949.26</v>
      </c>
    </row>
    <row r="41" spans="1:7" s="1" customFormat="1" ht="16.5" customHeight="1">
      <c r="A41" s="91" t="s">
        <v>218</v>
      </c>
      <c r="B41" s="92"/>
      <c r="C41" s="92"/>
      <c r="D41" s="92"/>
      <c r="E41" s="92"/>
      <c r="F41" s="93"/>
      <c r="G41" s="32">
        <v>49</v>
      </c>
    </row>
  </sheetData>
  <mergeCells count="38">
    <mergeCell ref="A38:F38"/>
    <mergeCell ref="A39:F39"/>
    <mergeCell ref="A40:F40"/>
    <mergeCell ref="A41:F41"/>
    <mergeCell ref="A36:F36"/>
    <mergeCell ref="A37:F37"/>
    <mergeCell ref="D33:F33"/>
    <mergeCell ref="A34:G34"/>
    <mergeCell ref="A35:F35"/>
    <mergeCell ref="D29:F29"/>
    <mergeCell ref="D30:F30"/>
    <mergeCell ref="D31:F31"/>
    <mergeCell ref="D32:F32"/>
    <mergeCell ref="D25:F25"/>
    <mergeCell ref="D26:F26"/>
    <mergeCell ref="D27:F27"/>
    <mergeCell ref="D28:F28"/>
    <mergeCell ref="A21:F21"/>
    <mergeCell ref="D22:F22"/>
    <mergeCell ref="D23:F23"/>
    <mergeCell ref="D24:F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G8:G9"/>
    <mergeCell ref="A10:G10"/>
    <mergeCell ref="A11:F11"/>
    <mergeCell ref="A12:G12"/>
    <mergeCell ref="A14:G14"/>
    <mergeCell ref="A15:F16"/>
    <mergeCell ref="G15:G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8" sqref="A8:G18"/>
    </sheetView>
  </sheetViews>
  <sheetFormatPr defaultColWidth="9.140625" defaultRowHeight="12.75"/>
  <cols>
    <col min="1" max="1" width="9.28125" style="0" customWidth="1"/>
    <col min="2" max="2" width="6.7109375" style="0" customWidth="1"/>
    <col min="3" max="3" width="5.140625" style="0" customWidth="1"/>
    <col min="4" max="4" width="15.140625" style="0" customWidth="1"/>
    <col min="5" max="5" width="5.28125" style="0" customWidth="1"/>
    <col min="6" max="6" width="31.00390625" style="0" customWidth="1"/>
    <col min="7" max="7" width="17.57421875" style="0" customWidth="1"/>
    <col min="9" max="9" width="6.8515625" style="0" customWidth="1"/>
    <col min="10" max="11" width="4.2812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55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84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1908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6">
        <v>14145.12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17313.42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13374.64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5846.78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2121.77</v>
      </c>
    </row>
    <row r="21" spans="1:7" ht="16.5" customHeight="1">
      <c r="A21" s="72" t="s">
        <v>9</v>
      </c>
      <c r="B21" s="73"/>
      <c r="C21" s="73"/>
      <c r="D21" s="73"/>
      <c r="E21" s="73"/>
      <c r="F21" s="74"/>
      <c r="G21" s="18">
        <v>7251.02</v>
      </c>
    </row>
    <row r="22" spans="1:7" ht="16.5" customHeight="1">
      <c r="A22" s="19" t="s">
        <v>63</v>
      </c>
      <c r="B22" s="20">
        <v>2.247</v>
      </c>
      <c r="C22" s="20" t="s">
        <v>64</v>
      </c>
      <c r="D22" s="75"/>
      <c r="E22" s="75"/>
      <c r="F22" s="76"/>
      <c r="G22" s="21">
        <v>474.12</v>
      </c>
    </row>
    <row r="23" spans="1:7" ht="16.5" customHeight="1">
      <c r="A23" s="22" t="s">
        <v>65</v>
      </c>
      <c r="B23" s="23">
        <v>2.135</v>
      </c>
      <c r="C23" s="23" t="s">
        <v>64</v>
      </c>
      <c r="D23" s="77"/>
      <c r="E23" s="77"/>
      <c r="F23" s="78"/>
      <c r="G23" s="21">
        <v>450.49</v>
      </c>
    </row>
    <row r="24" spans="1:7" ht="16.5" customHeight="1">
      <c r="A24" s="22" t="s">
        <v>66</v>
      </c>
      <c r="B24" s="23">
        <v>2.916</v>
      </c>
      <c r="C24" s="23" t="s">
        <v>64</v>
      </c>
      <c r="D24" s="77"/>
      <c r="E24" s="77"/>
      <c r="F24" s="78"/>
      <c r="G24" s="21">
        <v>615.28</v>
      </c>
    </row>
    <row r="25" spans="1:7" ht="16.5" customHeight="1">
      <c r="A25" s="22" t="s">
        <v>67</v>
      </c>
      <c r="B25" s="23">
        <v>2.428</v>
      </c>
      <c r="C25" s="23" t="s">
        <v>64</v>
      </c>
      <c r="D25" s="77"/>
      <c r="E25" s="77"/>
      <c r="F25" s="78"/>
      <c r="G25" s="21">
        <v>512.31</v>
      </c>
    </row>
    <row r="26" spans="1:7" ht="16.5" customHeight="1">
      <c r="A26" s="22" t="s">
        <v>68</v>
      </c>
      <c r="B26" s="23">
        <v>4.312</v>
      </c>
      <c r="C26" s="23" t="s">
        <v>64</v>
      </c>
      <c r="D26" s="77"/>
      <c r="E26" s="77"/>
      <c r="F26" s="78"/>
      <c r="G26" s="21">
        <v>909.83</v>
      </c>
    </row>
    <row r="27" spans="1:11" ht="16.5" customHeight="1">
      <c r="A27" s="22" t="s">
        <v>69</v>
      </c>
      <c r="B27" s="23">
        <v>4.493</v>
      </c>
      <c r="C27" s="23" t="s">
        <v>64</v>
      </c>
      <c r="D27" s="77"/>
      <c r="E27" s="77"/>
      <c r="F27" s="78"/>
      <c r="G27" s="21">
        <v>948.02</v>
      </c>
      <c r="I27" s="24"/>
      <c r="J27" s="25"/>
      <c r="K27" s="25"/>
    </row>
    <row r="28" spans="1:11" ht="16.5" customHeight="1">
      <c r="A28" s="26" t="s">
        <v>70</v>
      </c>
      <c r="B28" s="27">
        <v>3.627</v>
      </c>
      <c r="C28" s="27" t="s">
        <v>64</v>
      </c>
      <c r="D28" s="79"/>
      <c r="E28" s="79"/>
      <c r="F28" s="80"/>
      <c r="G28" s="21">
        <v>765.3</v>
      </c>
      <c r="I28" s="24"/>
      <c r="J28" s="25"/>
      <c r="K28" s="25"/>
    </row>
    <row r="29" spans="1:11" ht="16.5" customHeight="1">
      <c r="A29" s="22" t="s">
        <v>71</v>
      </c>
      <c r="B29" s="23">
        <v>3.187</v>
      </c>
      <c r="C29" s="23" t="s">
        <v>64</v>
      </c>
      <c r="D29" s="77"/>
      <c r="E29" s="77"/>
      <c r="F29" s="78"/>
      <c r="G29" s="21">
        <v>672.46</v>
      </c>
      <c r="K29" s="25"/>
    </row>
    <row r="30" spans="1:7" ht="16.5" customHeight="1">
      <c r="A30" s="26" t="s">
        <v>72</v>
      </c>
      <c r="B30" s="27">
        <v>2.347</v>
      </c>
      <c r="C30" s="27" t="s">
        <v>64</v>
      </c>
      <c r="D30" s="79"/>
      <c r="E30" s="79"/>
      <c r="F30" s="80"/>
      <c r="G30" s="21">
        <v>495.22</v>
      </c>
    </row>
    <row r="31" spans="1:7" ht="16.5" customHeight="1">
      <c r="A31" s="22" t="s">
        <v>73</v>
      </c>
      <c r="B31" s="23">
        <v>2.76</v>
      </c>
      <c r="C31" s="23" t="s">
        <v>64</v>
      </c>
      <c r="D31" s="77"/>
      <c r="E31" s="77"/>
      <c r="F31" s="78"/>
      <c r="G31" s="21">
        <v>582.36</v>
      </c>
    </row>
    <row r="32" spans="1:7" ht="16.5" customHeight="1">
      <c r="A32" s="22" t="s">
        <v>74</v>
      </c>
      <c r="B32" s="23">
        <v>2.048</v>
      </c>
      <c r="C32" s="23" t="s">
        <v>64</v>
      </c>
      <c r="D32" s="77"/>
      <c r="E32" s="77"/>
      <c r="F32" s="78"/>
      <c r="G32" s="21">
        <v>432.13</v>
      </c>
    </row>
    <row r="33" spans="1:7" ht="16.5" customHeight="1">
      <c r="A33" s="22" t="s">
        <v>75</v>
      </c>
      <c r="B33" s="23">
        <v>1.865</v>
      </c>
      <c r="C33" s="23" t="s">
        <v>64</v>
      </c>
      <c r="D33" s="77"/>
      <c r="E33" s="77"/>
      <c r="F33" s="78"/>
      <c r="G33" s="21">
        <v>393.52</v>
      </c>
    </row>
    <row r="34" spans="1:7" ht="7.5" customHeight="1">
      <c r="A34" s="87"/>
      <c r="B34" s="77"/>
      <c r="C34" s="77"/>
      <c r="D34" s="77"/>
      <c r="E34" s="77"/>
      <c r="F34" s="77"/>
      <c r="G34" s="78"/>
    </row>
    <row r="35" spans="1:7" ht="16.5" customHeight="1">
      <c r="A35" s="88" t="s">
        <v>177</v>
      </c>
      <c r="B35" s="89"/>
      <c r="C35" s="89"/>
      <c r="D35" s="89"/>
      <c r="E35" s="89"/>
      <c r="F35" s="90"/>
      <c r="G35" s="28">
        <v>275.88</v>
      </c>
    </row>
    <row r="36" spans="1:7" s="1" customFormat="1" ht="15.75" customHeight="1">
      <c r="A36" s="81" t="s">
        <v>10</v>
      </c>
      <c r="B36" s="82"/>
      <c r="C36" s="82"/>
      <c r="D36" s="82"/>
      <c r="E36" s="82"/>
      <c r="F36" s="83"/>
      <c r="G36" s="18">
        <v>3725.98</v>
      </c>
    </row>
    <row r="37" spans="1:7" s="1" customFormat="1" ht="15.75" customHeight="1">
      <c r="A37" s="84" t="s">
        <v>104</v>
      </c>
      <c r="B37" s="85"/>
      <c r="C37" s="85"/>
      <c r="D37" s="85"/>
      <c r="E37" s="85"/>
      <c r="F37" s="86"/>
      <c r="G37" s="30"/>
    </row>
    <row r="38" spans="1:7" s="1" customFormat="1" ht="15.75" customHeight="1">
      <c r="A38" s="91" t="s">
        <v>107</v>
      </c>
      <c r="B38" s="92"/>
      <c r="C38" s="92"/>
      <c r="D38" s="92"/>
      <c r="E38" s="92"/>
      <c r="F38" s="93"/>
      <c r="G38" s="31">
        <v>3450.15</v>
      </c>
    </row>
    <row r="39" spans="1:7" s="1" customFormat="1" ht="15.75" customHeight="1">
      <c r="A39" s="84" t="s">
        <v>119</v>
      </c>
      <c r="B39" s="85"/>
      <c r="C39" s="85"/>
      <c r="D39" s="85"/>
      <c r="E39" s="85"/>
      <c r="F39" s="86"/>
      <c r="G39" s="31"/>
    </row>
    <row r="40" spans="1:7" s="1" customFormat="1" ht="15.75" customHeight="1">
      <c r="A40" s="91" t="s">
        <v>127</v>
      </c>
      <c r="B40" s="92"/>
      <c r="C40" s="92"/>
      <c r="D40" s="92"/>
      <c r="E40" s="92"/>
      <c r="F40" s="93"/>
      <c r="G40" s="31">
        <v>226.83</v>
      </c>
    </row>
    <row r="41" spans="1:7" s="1" customFormat="1" ht="16.5" customHeight="1">
      <c r="A41" s="84" t="s">
        <v>217</v>
      </c>
      <c r="B41" s="85"/>
      <c r="C41" s="85"/>
      <c r="D41" s="85"/>
      <c r="E41" s="85"/>
      <c r="F41" s="86"/>
      <c r="G41" s="30"/>
    </row>
    <row r="42" spans="1:7" s="1" customFormat="1" ht="16.5" customHeight="1">
      <c r="A42" s="91" t="s">
        <v>218</v>
      </c>
      <c r="B42" s="92"/>
      <c r="C42" s="92"/>
      <c r="D42" s="92"/>
      <c r="E42" s="92"/>
      <c r="F42" s="93"/>
      <c r="G42" s="32">
        <v>49</v>
      </c>
    </row>
  </sheetData>
  <mergeCells count="39">
    <mergeCell ref="A42:F42"/>
    <mergeCell ref="A38:F38"/>
    <mergeCell ref="A39:F39"/>
    <mergeCell ref="A40:F40"/>
    <mergeCell ref="A41:F41"/>
    <mergeCell ref="A36:F36"/>
    <mergeCell ref="A37:F37"/>
    <mergeCell ref="D33:F33"/>
    <mergeCell ref="A34:G34"/>
    <mergeCell ref="A35:F35"/>
    <mergeCell ref="D29:F29"/>
    <mergeCell ref="D30:F30"/>
    <mergeCell ref="D31:F31"/>
    <mergeCell ref="D32:F32"/>
    <mergeCell ref="D25:F25"/>
    <mergeCell ref="D26:F26"/>
    <mergeCell ref="D27:F27"/>
    <mergeCell ref="D28:F28"/>
    <mergeCell ref="A21:F21"/>
    <mergeCell ref="D22:F22"/>
    <mergeCell ref="D23:F23"/>
    <mergeCell ref="D24:F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A14:G14"/>
    <mergeCell ref="A15:F16"/>
    <mergeCell ref="G15:G16"/>
    <mergeCell ref="G8:G9"/>
    <mergeCell ref="A10:G10"/>
    <mergeCell ref="A11:F11"/>
    <mergeCell ref="A12:G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D24" sqref="D24:F24"/>
    </sheetView>
  </sheetViews>
  <sheetFormatPr defaultColWidth="9.140625" defaultRowHeight="12.75"/>
  <cols>
    <col min="1" max="1" width="9.28125" style="0" customWidth="1"/>
    <col min="2" max="2" width="5.7109375" style="0" customWidth="1"/>
    <col min="3" max="3" width="5.140625" style="0" customWidth="1"/>
    <col min="4" max="4" width="15.140625" style="0" customWidth="1"/>
    <col min="5" max="5" width="5.28125" style="0" customWidth="1"/>
    <col min="6" max="6" width="31.00390625" style="0" customWidth="1"/>
    <col min="7" max="7" width="17.57421875" style="0" customWidth="1"/>
    <col min="9" max="9" width="6.7109375" style="0" customWidth="1"/>
    <col min="10" max="11" width="4.2812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12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37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1008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5">
        <v>14090.98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14065.61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7083.43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7990.18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2113.65</v>
      </c>
    </row>
    <row r="21" spans="1:7" ht="16.5" customHeight="1">
      <c r="A21" s="72" t="s">
        <v>9</v>
      </c>
      <c r="B21" s="73"/>
      <c r="C21" s="73"/>
      <c r="D21" s="73"/>
      <c r="E21" s="73"/>
      <c r="F21" s="74"/>
      <c r="G21" s="18">
        <v>2360.04</v>
      </c>
    </row>
    <row r="22" spans="1:7" ht="16.5" customHeight="1">
      <c r="A22" s="19" t="s">
        <v>63</v>
      </c>
      <c r="B22" s="20">
        <v>1.05</v>
      </c>
      <c r="C22" s="20" t="s">
        <v>64</v>
      </c>
      <c r="D22" s="75"/>
      <c r="E22" s="75"/>
      <c r="F22" s="76"/>
      <c r="G22" s="21">
        <v>221.55</v>
      </c>
    </row>
    <row r="23" spans="1:7" ht="16.5" customHeight="1">
      <c r="A23" s="22" t="s">
        <v>65</v>
      </c>
      <c r="B23" s="34">
        <v>1.268</v>
      </c>
      <c r="C23" s="23" t="s">
        <v>64</v>
      </c>
      <c r="D23" s="77"/>
      <c r="E23" s="77"/>
      <c r="F23" s="78"/>
      <c r="G23" s="21">
        <v>267.55</v>
      </c>
    </row>
    <row r="24" spans="1:7" ht="16.5" customHeight="1">
      <c r="A24" s="22" t="s">
        <v>66</v>
      </c>
      <c r="B24" s="23">
        <v>1.609</v>
      </c>
      <c r="C24" s="23" t="s">
        <v>64</v>
      </c>
      <c r="D24" s="77"/>
      <c r="E24" s="77"/>
      <c r="F24" s="78"/>
      <c r="G24" s="21">
        <v>339.5</v>
      </c>
    </row>
    <row r="25" spans="1:7" ht="16.5" customHeight="1">
      <c r="A25" s="22" t="s">
        <v>67</v>
      </c>
      <c r="B25" s="23">
        <v>0.573</v>
      </c>
      <c r="C25" s="23" t="s">
        <v>64</v>
      </c>
      <c r="D25" s="77"/>
      <c r="E25" s="77"/>
      <c r="F25" s="78"/>
      <c r="G25" s="21">
        <v>120.9</v>
      </c>
    </row>
    <row r="26" spans="1:7" ht="16.5" customHeight="1">
      <c r="A26" s="22" t="s">
        <v>68</v>
      </c>
      <c r="B26" s="23">
        <v>1.249</v>
      </c>
      <c r="C26" s="23" t="s">
        <v>64</v>
      </c>
      <c r="D26" s="77"/>
      <c r="E26" s="77"/>
      <c r="F26" s="78"/>
      <c r="G26" s="21">
        <v>263.54</v>
      </c>
    </row>
    <row r="27" spans="1:11" ht="16.5" customHeight="1">
      <c r="A27" s="22" t="s">
        <v>69</v>
      </c>
      <c r="B27" s="23">
        <v>1.091</v>
      </c>
      <c r="C27" s="23" t="s">
        <v>64</v>
      </c>
      <c r="D27" s="77"/>
      <c r="E27" s="77"/>
      <c r="F27" s="78"/>
      <c r="G27" s="21">
        <v>230.2</v>
      </c>
      <c r="I27" s="24"/>
      <c r="J27" s="25"/>
      <c r="K27" s="25"/>
    </row>
    <row r="28" spans="1:11" ht="16.5" customHeight="1">
      <c r="A28" s="26" t="s">
        <v>70</v>
      </c>
      <c r="B28" s="27">
        <v>0.867</v>
      </c>
      <c r="C28" s="27" t="s">
        <v>64</v>
      </c>
      <c r="D28" s="79"/>
      <c r="E28" s="79"/>
      <c r="F28" s="80"/>
      <c r="G28" s="21">
        <v>182.94</v>
      </c>
      <c r="I28" s="24"/>
      <c r="J28" s="25"/>
      <c r="K28" s="25"/>
    </row>
    <row r="29" spans="1:11" ht="16.5" customHeight="1">
      <c r="A29" s="22" t="s">
        <v>71</v>
      </c>
      <c r="B29" s="23">
        <v>0.61</v>
      </c>
      <c r="C29" s="23" t="s">
        <v>64</v>
      </c>
      <c r="D29" s="77"/>
      <c r="E29" s="77"/>
      <c r="F29" s="78"/>
      <c r="G29" s="21">
        <v>128.71</v>
      </c>
      <c r="K29" s="25"/>
    </row>
    <row r="30" spans="1:7" ht="16.5" customHeight="1">
      <c r="A30" s="26" t="s">
        <v>72</v>
      </c>
      <c r="B30" s="27">
        <v>0.61</v>
      </c>
      <c r="C30" s="27" t="s">
        <v>64</v>
      </c>
      <c r="D30" s="79"/>
      <c r="E30" s="79"/>
      <c r="F30" s="80"/>
      <c r="G30" s="21">
        <v>128.71</v>
      </c>
    </row>
    <row r="31" spans="1:7" ht="16.5" customHeight="1">
      <c r="A31" s="22" t="s">
        <v>73</v>
      </c>
      <c r="B31" s="23">
        <v>0.562</v>
      </c>
      <c r="C31" s="23" t="s">
        <v>64</v>
      </c>
      <c r="D31" s="77"/>
      <c r="E31" s="77"/>
      <c r="F31" s="78"/>
      <c r="G31" s="21">
        <v>118.58</v>
      </c>
    </row>
    <row r="32" spans="1:7" ht="16.5" customHeight="1">
      <c r="A32" s="22" t="s">
        <v>74</v>
      </c>
      <c r="B32" s="23">
        <v>0.848</v>
      </c>
      <c r="C32" s="23" t="s">
        <v>64</v>
      </c>
      <c r="D32" s="77"/>
      <c r="E32" s="77"/>
      <c r="F32" s="78"/>
      <c r="G32" s="21">
        <v>178.93</v>
      </c>
    </row>
    <row r="33" spans="1:7" ht="16.5" customHeight="1">
      <c r="A33" s="22" t="s">
        <v>75</v>
      </c>
      <c r="B33" s="23">
        <v>0.848</v>
      </c>
      <c r="C33" s="23" t="s">
        <v>64</v>
      </c>
      <c r="D33" s="77"/>
      <c r="E33" s="77"/>
      <c r="F33" s="78"/>
      <c r="G33" s="21">
        <v>178.93</v>
      </c>
    </row>
    <row r="34" spans="1:7" ht="7.5" customHeight="1">
      <c r="A34" s="87"/>
      <c r="B34" s="77"/>
      <c r="C34" s="77"/>
      <c r="D34" s="77"/>
      <c r="E34" s="77"/>
      <c r="F34" s="77"/>
      <c r="G34" s="78"/>
    </row>
    <row r="35" spans="1:7" ht="16.5" customHeight="1">
      <c r="A35" s="88" t="s">
        <v>158</v>
      </c>
      <c r="B35" s="89"/>
      <c r="C35" s="89"/>
      <c r="D35" s="89"/>
      <c r="E35" s="89"/>
      <c r="F35" s="90"/>
      <c r="G35" s="28">
        <v>274.8</v>
      </c>
    </row>
    <row r="36" spans="1:7" s="1" customFormat="1" ht="15.75" customHeight="1">
      <c r="A36" s="81" t="s">
        <v>10</v>
      </c>
      <c r="B36" s="82"/>
      <c r="C36" s="82"/>
      <c r="D36" s="82"/>
      <c r="E36" s="82"/>
      <c r="F36" s="83"/>
      <c r="G36" s="18">
        <v>2334.95</v>
      </c>
    </row>
    <row r="37" spans="1:7" s="1" customFormat="1" ht="15.75" customHeight="1">
      <c r="A37" s="84" t="s">
        <v>119</v>
      </c>
      <c r="B37" s="85"/>
      <c r="C37" s="85"/>
      <c r="D37" s="85"/>
      <c r="E37" s="85"/>
      <c r="F37" s="86"/>
      <c r="G37" s="30"/>
    </row>
    <row r="38" spans="1:7" s="1" customFormat="1" ht="15.75" customHeight="1">
      <c r="A38" s="91" t="s">
        <v>127</v>
      </c>
      <c r="B38" s="92"/>
      <c r="C38" s="92"/>
      <c r="D38" s="92"/>
      <c r="E38" s="92"/>
      <c r="F38" s="93"/>
      <c r="G38" s="31">
        <v>226.83</v>
      </c>
    </row>
    <row r="39" spans="1:7" s="1" customFormat="1" ht="15.75" customHeight="1">
      <c r="A39" s="84" t="s">
        <v>134</v>
      </c>
      <c r="B39" s="85"/>
      <c r="C39" s="85"/>
      <c r="D39" s="85"/>
      <c r="E39" s="85"/>
      <c r="F39" s="86"/>
      <c r="G39" s="31"/>
    </row>
    <row r="40" spans="1:7" s="1" customFormat="1" ht="15.75" customHeight="1">
      <c r="A40" s="91" t="s">
        <v>135</v>
      </c>
      <c r="B40" s="92"/>
      <c r="C40" s="92"/>
      <c r="D40" s="92"/>
      <c r="E40" s="92"/>
      <c r="F40" s="93"/>
      <c r="G40" s="31">
        <v>1257.24</v>
      </c>
    </row>
    <row r="41" spans="1:7" s="1" customFormat="1" ht="16.5" customHeight="1">
      <c r="A41" s="91" t="s">
        <v>106</v>
      </c>
      <c r="B41" s="92"/>
      <c r="C41" s="92"/>
      <c r="D41" s="92"/>
      <c r="E41" s="92"/>
      <c r="F41" s="93"/>
      <c r="G41" s="32">
        <v>607.1</v>
      </c>
    </row>
    <row r="42" spans="1:7" s="1" customFormat="1" ht="16.5" customHeight="1">
      <c r="A42" s="84" t="s">
        <v>217</v>
      </c>
      <c r="B42" s="85"/>
      <c r="C42" s="85"/>
      <c r="D42" s="85"/>
      <c r="E42" s="85"/>
      <c r="F42" s="86"/>
      <c r="G42" s="13"/>
    </row>
    <row r="43" spans="1:7" s="1" customFormat="1" ht="16.5" customHeight="1">
      <c r="A43" s="91" t="s">
        <v>220</v>
      </c>
      <c r="B43" s="92"/>
      <c r="C43" s="92"/>
      <c r="D43" s="92"/>
      <c r="E43" s="92"/>
      <c r="F43" s="93"/>
      <c r="G43" s="13">
        <v>243.78</v>
      </c>
    </row>
  </sheetData>
  <mergeCells count="40">
    <mergeCell ref="A42:F42"/>
    <mergeCell ref="A43:F43"/>
    <mergeCell ref="A38:F38"/>
    <mergeCell ref="A39:F39"/>
    <mergeCell ref="A40:F40"/>
    <mergeCell ref="A41:F41"/>
    <mergeCell ref="A36:F36"/>
    <mergeCell ref="A37:F37"/>
    <mergeCell ref="D33:F33"/>
    <mergeCell ref="A34:G34"/>
    <mergeCell ref="A35:F35"/>
    <mergeCell ref="D29:F29"/>
    <mergeCell ref="D30:F30"/>
    <mergeCell ref="D31:F31"/>
    <mergeCell ref="D32:F32"/>
    <mergeCell ref="D25:F25"/>
    <mergeCell ref="D26:F26"/>
    <mergeCell ref="D27:F27"/>
    <mergeCell ref="D28:F28"/>
    <mergeCell ref="A21:F21"/>
    <mergeCell ref="D22:F22"/>
    <mergeCell ref="D23:F23"/>
    <mergeCell ref="D24:F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A14:G14"/>
    <mergeCell ref="A15:F16"/>
    <mergeCell ref="G15:G16"/>
    <mergeCell ref="G8:G9"/>
    <mergeCell ref="A10:G10"/>
    <mergeCell ref="A11:F11"/>
    <mergeCell ref="A12:G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D25" sqref="D25:F25"/>
    </sheetView>
  </sheetViews>
  <sheetFormatPr defaultColWidth="9.140625" defaultRowHeight="12.75"/>
  <cols>
    <col min="1" max="1" width="9.28125" style="0" customWidth="1"/>
    <col min="2" max="2" width="6.421875" style="0" customWidth="1"/>
    <col min="3" max="3" width="5.140625" style="0" customWidth="1"/>
    <col min="4" max="4" width="15.140625" style="0" customWidth="1"/>
    <col min="5" max="5" width="5.28125" style="0" customWidth="1"/>
    <col min="6" max="6" width="31.00390625" style="0" customWidth="1"/>
    <col min="7" max="7" width="17.57421875" style="0" customWidth="1"/>
    <col min="9" max="9" width="6.7109375" style="0" customWidth="1"/>
    <col min="10" max="11" width="4.0039062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5.75" customHeight="1">
      <c r="A2" s="63" t="s">
        <v>26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46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3763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5">
        <v>15635.43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17377.08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13307.07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7833.01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2345.32</v>
      </c>
    </row>
    <row r="21" spans="1:7" ht="16.5" customHeight="1">
      <c r="A21" s="72" t="s">
        <v>9</v>
      </c>
      <c r="B21" s="73"/>
      <c r="C21" s="73"/>
      <c r="D21" s="73"/>
      <c r="E21" s="73"/>
      <c r="F21" s="74"/>
      <c r="G21" s="18">
        <v>3126.18</v>
      </c>
    </row>
    <row r="22" spans="1:7" ht="16.5" customHeight="1">
      <c r="A22" s="19" t="s">
        <v>63</v>
      </c>
      <c r="B22" s="20">
        <v>0.764</v>
      </c>
      <c r="C22" s="20" t="s">
        <v>64</v>
      </c>
      <c r="D22" s="75"/>
      <c r="E22" s="75"/>
      <c r="F22" s="76"/>
      <c r="G22" s="21">
        <v>161.2</v>
      </c>
    </row>
    <row r="23" spans="1:7" ht="16.5" customHeight="1">
      <c r="A23" s="22" t="s">
        <v>65</v>
      </c>
      <c r="B23" s="23">
        <v>0.818</v>
      </c>
      <c r="C23" s="23" t="s">
        <v>64</v>
      </c>
      <c r="D23" s="77"/>
      <c r="E23" s="77"/>
      <c r="F23" s="78"/>
      <c r="G23" s="21">
        <v>172.6</v>
      </c>
    </row>
    <row r="24" spans="1:7" ht="16.5" customHeight="1">
      <c r="A24" s="22" t="s">
        <v>66</v>
      </c>
      <c r="B24" s="23">
        <v>1.07</v>
      </c>
      <c r="C24" s="23" t="s">
        <v>64</v>
      </c>
      <c r="D24" s="77"/>
      <c r="E24" s="77"/>
      <c r="F24" s="78"/>
      <c r="G24" s="21">
        <v>225.77</v>
      </c>
    </row>
    <row r="25" spans="1:7" ht="16.5" customHeight="1">
      <c r="A25" s="22" t="s">
        <v>67</v>
      </c>
      <c r="B25" s="23">
        <v>1.185</v>
      </c>
      <c r="C25" s="23" t="s">
        <v>64</v>
      </c>
      <c r="D25" s="77"/>
      <c r="E25" s="77"/>
      <c r="F25" s="78"/>
      <c r="G25" s="21">
        <v>250.04</v>
      </c>
    </row>
    <row r="26" spans="1:7" ht="16.5" customHeight="1">
      <c r="A26" s="22" t="s">
        <v>68</v>
      </c>
      <c r="B26" s="23">
        <v>1.469</v>
      </c>
      <c r="C26" s="23" t="s">
        <v>64</v>
      </c>
      <c r="D26" s="77"/>
      <c r="E26" s="77"/>
      <c r="F26" s="78"/>
      <c r="G26" s="21">
        <v>309.96</v>
      </c>
    </row>
    <row r="27" spans="1:11" ht="16.5" customHeight="1">
      <c r="A27" s="22" t="s">
        <v>69</v>
      </c>
      <c r="B27" s="23">
        <v>1.156</v>
      </c>
      <c r="C27" s="23" t="s">
        <v>64</v>
      </c>
      <c r="D27" s="77"/>
      <c r="E27" s="77"/>
      <c r="F27" s="78"/>
      <c r="G27" s="21">
        <v>243.92</v>
      </c>
      <c r="I27" s="24"/>
      <c r="J27" s="25"/>
      <c r="K27" s="25"/>
    </row>
    <row r="28" spans="1:11" ht="16.5" customHeight="1">
      <c r="A28" s="26" t="s">
        <v>70</v>
      </c>
      <c r="B28" s="27">
        <v>1.473</v>
      </c>
      <c r="C28" s="27" t="s">
        <v>64</v>
      </c>
      <c r="D28" s="79"/>
      <c r="E28" s="79"/>
      <c r="F28" s="80"/>
      <c r="G28" s="21">
        <v>310.8</v>
      </c>
      <c r="I28" s="24"/>
      <c r="J28" s="25"/>
      <c r="K28" s="25"/>
    </row>
    <row r="29" spans="1:11" ht="16.5" customHeight="1">
      <c r="A29" s="22" t="s">
        <v>71</v>
      </c>
      <c r="B29" s="34">
        <v>1.41</v>
      </c>
      <c r="C29" s="23" t="s">
        <v>64</v>
      </c>
      <c r="D29" s="77"/>
      <c r="E29" s="77"/>
      <c r="F29" s="78"/>
      <c r="G29" s="21">
        <v>297.51</v>
      </c>
      <c r="K29" s="25"/>
    </row>
    <row r="30" spans="1:7" ht="16.5" customHeight="1">
      <c r="A30" s="26" t="s">
        <v>72</v>
      </c>
      <c r="B30" s="27">
        <v>1.702</v>
      </c>
      <c r="C30" s="27" t="s">
        <v>64</v>
      </c>
      <c r="D30" s="79"/>
      <c r="E30" s="79"/>
      <c r="F30" s="80"/>
      <c r="G30" s="21">
        <v>359.12</v>
      </c>
    </row>
    <row r="31" spans="1:7" ht="16.5" customHeight="1">
      <c r="A31" s="22" t="s">
        <v>73</v>
      </c>
      <c r="B31" s="23">
        <v>1.455</v>
      </c>
      <c r="C31" s="23" t="s">
        <v>64</v>
      </c>
      <c r="D31" s="77"/>
      <c r="E31" s="77"/>
      <c r="F31" s="78"/>
      <c r="G31" s="21">
        <v>307.01</v>
      </c>
    </row>
    <row r="32" spans="1:7" ht="16.5" customHeight="1">
      <c r="A32" s="22" t="s">
        <v>74</v>
      </c>
      <c r="B32" s="23">
        <v>1.251</v>
      </c>
      <c r="C32" s="23" t="s">
        <v>64</v>
      </c>
      <c r="D32" s="77"/>
      <c r="E32" s="77"/>
      <c r="F32" s="78"/>
      <c r="G32" s="21">
        <v>263.96</v>
      </c>
    </row>
    <row r="33" spans="1:7" ht="16.5" customHeight="1">
      <c r="A33" s="22" t="s">
        <v>75</v>
      </c>
      <c r="B33" s="23">
        <v>1.063</v>
      </c>
      <c r="C33" s="23" t="s">
        <v>64</v>
      </c>
      <c r="D33" s="77"/>
      <c r="E33" s="77"/>
      <c r="F33" s="78"/>
      <c r="G33" s="21">
        <v>224.29</v>
      </c>
    </row>
    <row r="34" spans="1:7" ht="7.5" customHeight="1">
      <c r="A34" s="87"/>
      <c r="B34" s="77"/>
      <c r="C34" s="77"/>
      <c r="D34" s="77"/>
      <c r="E34" s="77"/>
      <c r="F34" s="77"/>
      <c r="G34" s="78"/>
    </row>
    <row r="35" spans="1:7" ht="16.5" customHeight="1">
      <c r="A35" s="88" t="s">
        <v>178</v>
      </c>
      <c r="B35" s="89"/>
      <c r="C35" s="89"/>
      <c r="D35" s="89"/>
      <c r="E35" s="89"/>
      <c r="F35" s="90"/>
      <c r="G35" s="28">
        <v>344.04</v>
      </c>
    </row>
    <row r="36" spans="1:7" s="1" customFormat="1" ht="15.75" customHeight="1">
      <c r="A36" s="81" t="s">
        <v>10</v>
      </c>
      <c r="B36" s="82"/>
      <c r="C36" s="82"/>
      <c r="D36" s="82"/>
      <c r="E36" s="82"/>
      <c r="F36" s="83"/>
      <c r="G36" s="18">
        <v>7491.54</v>
      </c>
    </row>
    <row r="37" spans="1:7" s="1" customFormat="1" ht="15.75" customHeight="1">
      <c r="A37" s="84" t="s">
        <v>119</v>
      </c>
      <c r="B37" s="85"/>
      <c r="C37" s="85"/>
      <c r="D37" s="85"/>
      <c r="E37" s="85"/>
      <c r="F37" s="86"/>
      <c r="G37" s="30"/>
    </row>
    <row r="38" spans="1:7" s="1" customFormat="1" ht="15.75" customHeight="1">
      <c r="A38" s="91" t="s">
        <v>127</v>
      </c>
      <c r="B38" s="92"/>
      <c r="C38" s="92"/>
      <c r="D38" s="92"/>
      <c r="E38" s="92"/>
      <c r="F38" s="93"/>
      <c r="G38" s="31">
        <v>226.83</v>
      </c>
    </row>
    <row r="39" spans="1:7" s="1" customFormat="1" ht="15.75" customHeight="1">
      <c r="A39" s="84" t="s">
        <v>196</v>
      </c>
      <c r="B39" s="85"/>
      <c r="C39" s="85"/>
      <c r="D39" s="85"/>
      <c r="E39" s="85"/>
      <c r="F39" s="86"/>
      <c r="G39" s="31"/>
    </row>
    <row r="40" spans="1:7" s="1" customFormat="1" ht="15.75" customHeight="1">
      <c r="A40" s="91" t="s">
        <v>197</v>
      </c>
      <c r="B40" s="92"/>
      <c r="C40" s="92"/>
      <c r="D40" s="92"/>
      <c r="E40" s="92"/>
      <c r="F40" s="93"/>
      <c r="G40" s="31">
        <v>4410.64</v>
      </c>
    </row>
    <row r="41" spans="1:7" s="1" customFormat="1" ht="16.5" customHeight="1">
      <c r="A41" s="84" t="s">
        <v>217</v>
      </c>
      <c r="B41" s="85"/>
      <c r="C41" s="85"/>
      <c r="D41" s="85"/>
      <c r="E41" s="85"/>
      <c r="F41" s="86"/>
      <c r="G41" s="30"/>
    </row>
    <row r="42" spans="1:7" s="1" customFormat="1" ht="16.5" customHeight="1">
      <c r="A42" s="91" t="s">
        <v>220</v>
      </c>
      <c r="B42" s="92"/>
      <c r="C42" s="92"/>
      <c r="D42" s="92"/>
      <c r="E42" s="92"/>
      <c r="F42" s="93"/>
      <c r="G42" s="13">
        <v>243.78</v>
      </c>
    </row>
    <row r="43" spans="1:7" s="1" customFormat="1" ht="16.5" customHeight="1">
      <c r="A43" s="84" t="s">
        <v>57</v>
      </c>
      <c r="B43" s="85"/>
      <c r="C43" s="85"/>
      <c r="D43" s="85"/>
      <c r="E43" s="85"/>
      <c r="F43" s="86"/>
      <c r="G43" s="13"/>
    </row>
    <row r="44" spans="1:7" s="1" customFormat="1" ht="16.5" customHeight="1">
      <c r="A44" s="91" t="s">
        <v>225</v>
      </c>
      <c r="B44" s="92"/>
      <c r="C44" s="92"/>
      <c r="D44" s="92"/>
      <c r="E44" s="92"/>
      <c r="F44" s="93"/>
      <c r="G44" s="13">
        <v>2610.29</v>
      </c>
    </row>
  </sheetData>
  <mergeCells count="41">
    <mergeCell ref="A42:F42"/>
    <mergeCell ref="A43:F43"/>
    <mergeCell ref="A44:F44"/>
    <mergeCell ref="A38:F38"/>
    <mergeCell ref="A39:F39"/>
    <mergeCell ref="A40:F40"/>
    <mergeCell ref="A41:F41"/>
    <mergeCell ref="A36:F36"/>
    <mergeCell ref="A37:F37"/>
    <mergeCell ref="D33:F33"/>
    <mergeCell ref="A34:G34"/>
    <mergeCell ref="A35:F35"/>
    <mergeCell ref="D29:F29"/>
    <mergeCell ref="D30:F30"/>
    <mergeCell ref="D31:F31"/>
    <mergeCell ref="D32:F32"/>
    <mergeCell ref="D25:F25"/>
    <mergeCell ref="D26:F26"/>
    <mergeCell ref="D27:F27"/>
    <mergeCell ref="D28:F28"/>
    <mergeCell ref="A21:F21"/>
    <mergeCell ref="D22:F22"/>
    <mergeCell ref="D23:F23"/>
    <mergeCell ref="D24:F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A14:G14"/>
    <mergeCell ref="A15:F16"/>
    <mergeCell ref="G15:G16"/>
    <mergeCell ref="G8:G9"/>
    <mergeCell ref="A10:G10"/>
    <mergeCell ref="A11:F11"/>
    <mergeCell ref="A12:G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selection activeCell="A8" sqref="A8:G8"/>
    </sheetView>
  </sheetViews>
  <sheetFormatPr defaultColWidth="9.140625" defaultRowHeight="12.75"/>
  <cols>
    <col min="1" max="1" width="9.28125" style="0" customWidth="1"/>
    <col min="2" max="2" width="5.8515625" style="0" customWidth="1"/>
    <col min="3" max="3" width="5.140625" style="0" customWidth="1"/>
    <col min="4" max="4" width="22.57421875" style="0" customWidth="1"/>
    <col min="5" max="5" width="5.28125" style="0" customWidth="1"/>
    <col min="6" max="6" width="23.28125" style="0" customWidth="1"/>
    <col min="7" max="7" width="17.57421875" style="0" customWidth="1"/>
    <col min="9" max="9" width="6.8515625" style="0" customWidth="1"/>
    <col min="10" max="11" width="4.2812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276</v>
      </c>
      <c r="B2" s="63"/>
      <c r="C2" s="63"/>
      <c r="D2" s="63"/>
      <c r="E2" s="63"/>
      <c r="F2" s="63"/>
      <c r="G2" s="63"/>
    </row>
    <row r="3" spans="1:7" ht="12.75" customHeight="1">
      <c r="A3" s="41"/>
      <c r="B3" s="41"/>
      <c r="C3" s="41"/>
      <c r="D3" s="41"/>
      <c r="E3" s="41"/>
      <c r="F3" s="41"/>
      <c r="G3" s="41"/>
    </row>
    <row r="4" spans="1:7" ht="12.75" customHeight="1">
      <c r="A4" s="46" t="s">
        <v>274</v>
      </c>
      <c r="B4" s="46"/>
      <c r="C4" s="46"/>
      <c r="D4" s="46"/>
      <c r="E4" s="46"/>
      <c r="F4" s="44"/>
      <c r="G4" s="44"/>
    </row>
    <row r="5" spans="1:7" ht="12.75" customHeight="1">
      <c r="A5" s="46" t="s">
        <v>277</v>
      </c>
      <c r="B5" s="46"/>
      <c r="C5" s="46"/>
      <c r="D5" s="46"/>
      <c r="E5" s="46"/>
      <c r="F5" s="44"/>
      <c r="G5" s="44"/>
    </row>
    <row r="6" spans="1:7" ht="12.75" customHeight="1">
      <c r="A6" s="46"/>
      <c r="B6" s="46"/>
      <c r="C6" s="46"/>
      <c r="D6" s="46"/>
      <c r="E6" s="46"/>
      <c r="F6" s="44"/>
      <c r="G6" s="44"/>
    </row>
    <row r="7" spans="1:7" ht="12.75" customHeight="1">
      <c r="A7" s="45"/>
      <c r="B7" s="45"/>
      <c r="C7" s="45"/>
      <c r="D7" s="45"/>
      <c r="E7" s="45"/>
      <c r="F7" s="9"/>
      <c r="G7" s="9"/>
    </row>
    <row r="8" spans="1:7" s="1" customFormat="1" ht="23.25" customHeight="1">
      <c r="A8" s="64" t="s">
        <v>273</v>
      </c>
      <c r="B8" s="65"/>
      <c r="C8" s="65"/>
      <c r="D8" s="65"/>
      <c r="E8" s="65"/>
      <c r="F8" s="65"/>
      <c r="G8" s="66"/>
    </row>
    <row r="9" spans="1:7" s="1" customFormat="1" ht="7.5" customHeight="1">
      <c r="A9" s="10"/>
      <c r="B9" s="11"/>
      <c r="C9" s="11"/>
      <c r="D9" s="11"/>
      <c r="E9" s="11"/>
      <c r="F9" s="11"/>
      <c r="G9" s="11"/>
    </row>
    <row r="10" spans="1:10" s="1" customFormat="1" ht="25.5" customHeight="1">
      <c r="A10" s="67" t="s">
        <v>7</v>
      </c>
      <c r="B10" s="68"/>
      <c r="C10" s="68"/>
      <c r="D10" s="68"/>
      <c r="E10" s="68"/>
      <c r="F10" s="68"/>
      <c r="G10" s="3">
        <v>11.28</v>
      </c>
      <c r="J10" s="33"/>
    </row>
    <row r="11" spans="1:7" ht="15">
      <c r="A11" s="57"/>
      <c r="B11" s="57"/>
      <c r="C11" s="57"/>
      <c r="D11" s="57"/>
      <c r="E11" s="57"/>
      <c r="F11" s="57"/>
      <c r="G11" s="2" t="s">
        <v>4</v>
      </c>
    </row>
    <row r="12" spans="1:7" ht="14.25" customHeight="1">
      <c r="A12" s="51" t="s">
        <v>58</v>
      </c>
      <c r="B12" s="52"/>
      <c r="C12" s="52"/>
      <c r="D12" s="52"/>
      <c r="E12" s="52"/>
      <c r="F12" s="52"/>
      <c r="G12" s="58">
        <v>-173659</v>
      </c>
    </row>
    <row r="13" spans="1:7" ht="11.25" customHeight="1">
      <c r="A13" s="53"/>
      <c r="B13" s="54"/>
      <c r="C13" s="54"/>
      <c r="D13" s="54"/>
      <c r="E13" s="54"/>
      <c r="F13" s="54"/>
      <c r="G13" s="59"/>
    </row>
    <row r="14" spans="1:7" ht="8.25" customHeight="1">
      <c r="A14" s="60"/>
      <c r="B14" s="60"/>
      <c r="C14" s="60"/>
      <c r="D14" s="60"/>
      <c r="E14" s="60"/>
      <c r="F14" s="60"/>
      <c r="G14" s="60"/>
    </row>
    <row r="15" spans="1:7" ht="30.75" customHeight="1">
      <c r="A15" s="47" t="s">
        <v>270</v>
      </c>
      <c r="B15" s="48"/>
      <c r="C15" s="48"/>
      <c r="D15" s="48"/>
      <c r="E15" s="48"/>
      <c r="F15" s="48"/>
      <c r="G15" s="35">
        <v>71855.86</v>
      </c>
    </row>
    <row r="16" spans="1:7" ht="7.5" customHeight="1">
      <c r="A16" s="49"/>
      <c r="B16" s="49"/>
      <c r="C16" s="49"/>
      <c r="D16" s="49"/>
      <c r="E16" s="49"/>
      <c r="F16" s="49"/>
      <c r="G16" s="49"/>
    </row>
    <row r="17" spans="1:7" ht="18" customHeight="1">
      <c r="A17" s="42" t="s">
        <v>269</v>
      </c>
      <c r="B17" s="43"/>
      <c r="C17" s="43"/>
      <c r="D17" s="43"/>
      <c r="E17" s="43"/>
      <c r="F17" s="43"/>
      <c r="G17" s="36">
        <v>73985.24</v>
      </c>
    </row>
    <row r="18" spans="1:7" ht="6" customHeight="1">
      <c r="A18" s="50"/>
      <c r="B18" s="50"/>
      <c r="C18" s="50"/>
      <c r="D18" s="50"/>
      <c r="E18" s="50"/>
      <c r="F18" s="50"/>
      <c r="G18" s="50"/>
    </row>
    <row r="19" spans="1:7" ht="15" customHeight="1">
      <c r="A19" s="51" t="s">
        <v>254</v>
      </c>
      <c r="B19" s="52"/>
      <c r="C19" s="52"/>
      <c r="D19" s="52"/>
      <c r="E19" s="52"/>
      <c r="F19" s="52"/>
      <c r="G19" s="55">
        <v>64432.54</v>
      </c>
    </row>
    <row r="20" spans="1:7" ht="10.5" customHeight="1">
      <c r="A20" s="53"/>
      <c r="B20" s="54"/>
      <c r="C20" s="54"/>
      <c r="D20" s="54"/>
      <c r="E20" s="54"/>
      <c r="F20" s="54"/>
      <c r="G20" s="56"/>
    </row>
    <row r="21" spans="1:7" ht="6" customHeight="1">
      <c r="A21" s="60"/>
      <c r="B21" s="60"/>
      <c r="C21" s="60"/>
      <c r="D21" s="60"/>
      <c r="E21" s="60"/>
      <c r="F21" s="60"/>
      <c r="G21" s="60"/>
    </row>
    <row r="22" spans="1:7" ht="21" customHeight="1">
      <c r="A22" s="47" t="s">
        <v>255</v>
      </c>
      <c r="B22" s="48"/>
      <c r="C22" s="48"/>
      <c r="D22" s="48"/>
      <c r="E22" s="48"/>
      <c r="F22" s="48"/>
      <c r="G22" s="4">
        <v>-164106.3</v>
      </c>
    </row>
    <row r="23" spans="1:7" ht="20.25" customHeight="1">
      <c r="A23" s="64" t="s">
        <v>1</v>
      </c>
      <c r="B23" s="65"/>
      <c r="C23" s="65"/>
      <c r="D23" s="65"/>
      <c r="E23" s="65"/>
      <c r="F23" s="66"/>
      <c r="G23" s="5" t="s">
        <v>0</v>
      </c>
    </row>
    <row r="24" spans="1:7" ht="12.75">
      <c r="A24" s="69" t="s">
        <v>8</v>
      </c>
      <c r="B24" s="70"/>
      <c r="C24" s="70"/>
      <c r="D24" s="70"/>
      <c r="E24" s="70"/>
      <c r="F24" s="71"/>
      <c r="G24" s="12">
        <v>10778.38</v>
      </c>
    </row>
    <row r="25" spans="1:7" ht="16.5" customHeight="1">
      <c r="A25" s="94" t="s">
        <v>2</v>
      </c>
      <c r="B25" s="95"/>
      <c r="C25" s="95"/>
      <c r="D25" s="95"/>
      <c r="E25" s="95"/>
      <c r="F25" s="96"/>
      <c r="G25" s="13"/>
    </row>
    <row r="26" spans="1:7" ht="16.5" customHeight="1">
      <c r="A26" s="97" t="s">
        <v>81</v>
      </c>
      <c r="B26" s="98"/>
      <c r="C26" s="98"/>
      <c r="D26" s="98"/>
      <c r="E26" s="14">
        <v>833</v>
      </c>
      <c r="F26" s="15" t="s">
        <v>60</v>
      </c>
      <c r="G26" s="16"/>
    </row>
    <row r="27" spans="1:7" ht="16.5" customHeight="1">
      <c r="A27" s="97" t="s">
        <v>82</v>
      </c>
      <c r="B27" s="98"/>
      <c r="C27" s="98"/>
      <c r="D27" s="98"/>
      <c r="E27" s="14">
        <v>992</v>
      </c>
      <c r="F27" s="15" t="s">
        <v>60</v>
      </c>
      <c r="G27" s="16"/>
    </row>
    <row r="28" spans="1:7" ht="16.5" customHeight="1">
      <c r="A28" s="97" t="s">
        <v>78</v>
      </c>
      <c r="B28" s="98"/>
      <c r="C28" s="98"/>
      <c r="D28" s="98"/>
      <c r="E28" s="14">
        <v>8897</v>
      </c>
      <c r="F28" s="15" t="s">
        <v>60</v>
      </c>
      <c r="G28" s="16"/>
    </row>
    <row r="29" spans="1:7" ht="16.5" customHeight="1">
      <c r="A29" s="97" t="s">
        <v>79</v>
      </c>
      <c r="B29" s="98"/>
      <c r="C29" s="98"/>
      <c r="D29" s="98"/>
      <c r="E29" s="14">
        <v>8965</v>
      </c>
      <c r="F29" s="15" t="s">
        <v>60</v>
      </c>
      <c r="G29" s="16"/>
    </row>
    <row r="30" spans="1:7" ht="16.5" customHeight="1">
      <c r="A30" s="97" t="s">
        <v>116</v>
      </c>
      <c r="B30" s="98"/>
      <c r="C30" s="98"/>
      <c r="D30" s="98"/>
      <c r="E30" s="14">
        <v>93</v>
      </c>
      <c r="F30" s="15" t="s">
        <v>118</v>
      </c>
      <c r="G30" s="16"/>
    </row>
    <row r="31" spans="1:7" ht="16.5" customHeight="1">
      <c r="A31" s="97" t="s">
        <v>171</v>
      </c>
      <c r="B31" s="98"/>
      <c r="C31" s="98"/>
      <c r="D31" s="98"/>
      <c r="E31" s="14">
        <v>679</v>
      </c>
      <c r="F31" s="15" t="s">
        <v>60</v>
      </c>
      <c r="G31" s="16"/>
    </row>
    <row r="32" spans="1:7" ht="16.5" customHeight="1">
      <c r="A32" s="97" t="s">
        <v>117</v>
      </c>
      <c r="B32" s="98"/>
      <c r="C32" s="98"/>
      <c r="D32" s="98"/>
      <c r="E32" s="14">
        <v>62</v>
      </c>
      <c r="F32" s="15" t="s">
        <v>118</v>
      </c>
      <c r="G32" s="16"/>
    </row>
    <row r="33" spans="1:7" ht="16.5" customHeight="1">
      <c r="A33" s="97" t="s">
        <v>172</v>
      </c>
      <c r="B33" s="98"/>
      <c r="C33" s="98"/>
      <c r="D33" s="98"/>
      <c r="E33" s="14">
        <v>621</v>
      </c>
      <c r="F33" s="15" t="s">
        <v>60</v>
      </c>
      <c r="G33" s="16"/>
    </row>
    <row r="34" spans="1:7" ht="16.5" customHeight="1">
      <c r="A34" s="97" t="s">
        <v>80</v>
      </c>
      <c r="B34" s="98"/>
      <c r="C34" s="98"/>
      <c r="D34" s="98"/>
      <c r="E34" s="14">
        <v>1372</v>
      </c>
      <c r="F34" s="15" t="s">
        <v>62</v>
      </c>
      <c r="G34" s="17">
        <v>3827.88</v>
      </c>
    </row>
    <row r="35" spans="1:7" s="39" customFormat="1" ht="16.5" customHeight="1">
      <c r="A35" s="112" t="s">
        <v>211</v>
      </c>
      <c r="B35" s="113"/>
      <c r="C35" s="113"/>
      <c r="D35" s="113"/>
      <c r="E35" s="113"/>
      <c r="F35" s="114"/>
      <c r="G35" s="38"/>
    </row>
    <row r="36" spans="1:7" ht="16.5" customHeight="1">
      <c r="A36" s="97" t="s">
        <v>214</v>
      </c>
      <c r="B36" s="98"/>
      <c r="C36" s="98"/>
      <c r="D36" s="98"/>
      <c r="E36" s="14">
        <v>679</v>
      </c>
      <c r="F36" s="15" t="s">
        <v>118</v>
      </c>
      <c r="G36" s="16"/>
    </row>
    <row r="37" spans="1:7" ht="16.5" customHeight="1">
      <c r="A37" s="97" t="s">
        <v>240</v>
      </c>
      <c r="B37" s="98"/>
      <c r="C37" s="98"/>
      <c r="D37" s="98"/>
      <c r="E37" s="14">
        <v>1410</v>
      </c>
      <c r="F37" s="15" t="s">
        <v>60</v>
      </c>
      <c r="G37" s="16"/>
    </row>
    <row r="38" spans="1:7" ht="16.5" customHeight="1">
      <c r="A38" s="97" t="s">
        <v>215</v>
      </c>
      <c r="B38" s="98"/>
      <c r="C38" s="98"/>
      <c r="D38" s="98"/>
      <c r="E38" s="14">
        <v>621</v>
      </c>
      <c r="F38" s="15" t="s">
        <v>118</v>
      </c>
      <c r="G38" s="16"/>
    </row>
    <row r="39" spans="1:7" ht="16.5" customHeight="1">
      <c r="A39" s="97" t="s">
        <v>259</v>
      </c>
      <c r="B39" s="98"/>
      <c r="C39" s="98"/>
      <c r="D39" s="98"/>
      <c r="E39" s="14">
        <v>1363</v>
      </c>
      <c r="F39" s="15" t="s">
        <v>60</v>
      </c>
      <c r="G39" s="16"/>
    </row>
    <row r="40" spans="1:7" ht="16.5" customHeight="1">
      <c r="A40" s="97" t="s">
        <v>80</v>
      </c>
      <c r="B40" s="98"/>
      <c r="C40" s="98"/>
      <c r="D40" s="98"/>
      <c r="E40" s="14">
        <v>1473</v>
      </c>
      <c r="F40" s="15" t="s">
        <v>213</v>
      </c>
      <c r="G40" s="17">
        <v>4345.35</v>
      </c>
    </row>
    <row r="41" spans="1:7" ht="16.5" customHeight="1">
      <c r="A41" s="72" t="s">
        <v>9</v>
      </c>
      <c r="B41" s="73"/>
      <c r="C41" s="73"/>
      <c r="D41" s="73"/>
      <c r="E41" s="73"/>
      <c r="F41" s="74"/>
      <c r="G41" s="18">
        <v>12168.79</v>
      </c>
    </row>
    <row r="42" spans="1:7" ht="16.5" customHeight="1">
      <c r="A42" s="19" t="s">
        <v>63</v>
      </c>
      <c r="B42" s="20">
        <v>2.885</v>
      </c>
      <c r="C42" s="20" t="s">
        <v>64</v>
      </c>
      <c r="D42" s="75"/>
      <c r="E42" s="75"/>
      <c r="F42" s="76"/>
      <c r="G42" s="21">
        <v>608.74</v>
      </c>
    </row>
    <row r="43" spans="1:7" ht="16.5" customHeight="1">
      <c r="A43" s="22" t="s">
        <v>65</v>
      </c>
      <c r="B43" s="23">
        <v>3.089</v>
      </c>
      <c r="C43" s="23" t="s">
        <v>64</v>
      </c>
      <c r="D43" s="77"/>
      <c r="E43" s="77"/>
      <c r="F43" s="78"/>
      <c r="G43" s="21">
        <v>651.78</v>
      </c>
    </row>
    <row r="44" spans="1:7" ht="16.5" customHeight="1">
      <c r="A44" s="22" t="s">
        <v>66</v>
      </c>
      <c r="B44" s="23">
        <v>4.043</v>
      </c>
      <c r="C44" s="23" t="s">
        <v>64</v>
      </c>
      <c r="D44" s="77"/>
      <c r="E44" s="77"/>
      <c r="F44" s="78"/>
      <c r="G44" s="21">
        <v>853.07</v>
      </c>
    </row>
    <row r="45" spans="1:7" ht="16.5" customHeight="1">
      <c r="A45" s="22" t="s">
        <v>67</v>
      </c>
      <c r="B45" s="23">
        <v>4.478</v>
      </c>
      <c r="C45" s="23" t="s">
        <v>64</v>
      </c>
      <c r="D45" s="77"/>
      <c r="E45" s="77"/>
      <c r="F45" s="78"/>
      <c r="G45" s="21">
        <v>944.86</v>
      </c>
    </row>
    <row r="46" spans="1:7" ht="16.5" customHeight="1">
      <c r="A46" s="22" t="s">
        <v>68</v>
      </c>
      <c r="B46" s="23">
        <v>5.548</v>
      </c>
      <c r="C46" s="23" t="s">
        <v>64</v>
      </c>
      <c r="D46" s="77"/>
      <c r="E46" s="77"/>
      <c r="F46" s="78"/>
      <c r="G46" s="21">
        <v>1170.63</v>
      </c>
    </row>
    <row r="47" spans="1:11" ht="16.5" customHeight="1">
      <c r="A47" s="22" t="s">
        <v>69</v>
      </c>
      <c r="B47" s="23">
        <v>5.133</v>
      </c>
      <c r="C47" s="23" t="s">
        <v>64</v>
      </c>
      <c r="D47" s="77"/>
      <c r="E47" s="77"/>
      <c r="F47" s="78"/>
      <c r="G47" s="21">
        <v>1083.06</v>
      </c>
      <c r="I47" s="24"/>
      <c r="J47" s="25"/>
      <c r="K47" s="25"/>
    </row>
    <row r="48" spans="1:11" ht="16.5" customHeight="1">
      <c r="A48" s="26" t="s">
        <v>70</v>
      </c>
      <c r="B48" s="27">
        <v>5.566</v>
      </c>
      <c r="C48" s="27" t="s">
        <v>64</v>
      </c>
      <c r="D48" s="79"/>
      <c r="E48" s="79"/>
      <c r="F48" s="80"/>
      <c r="G48" s="21">
        <v>1174.43</v>
      </c>
      <c r="I48" s="24"/>
      <c r="J48" s="25"/>
      <c r="K48" s="25"/>
    </row>
    <row r="49" spans="1:11" ht="16.5" customHeight="1">
      <c r="A49" s="22" t="s">
        <v>71</v>
      </c>
      <c r="B49" s="23">
        <v>5.327</v>
      </c>
      <c r="C49" s="23" t="s">
        <v>64</v>
      </c>
      <c r="D49" s="77"/>
      <c r="E49" s="77"/>
      <c r="F49" s="78"/>
      <c r="G49" s="21">
        <v>1124</v>
      </c>
      <c r="K49" s="25"/>
    </row>
    <row r="50" spans="1:7" ht="16.5" customHeight="1">
      <c r="A50" s="26" t="s">
        <v>72</v>
      </c>
      <c r="B50" s="27">
        <v>6.429</v>
      </c>
      <c r="C50" s="27" t="s">
        <v>64</v>
      </c>
      <c r="D50" s="79"/>
      <c r="E50" s="79"/>
      <c r="F50" s="80"/>
      <c r="G50" s="21">
        <v>1356.52</v>
      </c>
    </row>
    <row r="51" spans="1:7" ht="16.5" customHeight="1">
      <c r="A51" s="22" t="s">
        <v>73</v>
      </c>
      <c r="B51" s="23">
        <v>5.659</v>
      </c>
      <c r="C51" s="23" t="s">
        <v>64</v>
      </c>
      <c r="D51" s="77"/>
      <c r="E51" s="77"/>
      <c r="F51" s="78"/>
      <c r="G51" s="21">
        <v>1194.05</v>
      </c>
    </row>
    <row r="52" spans="1:7" ht="16.5" customHeight="1">
      <c r="A52" s="22" t="s">
        <v>74</v>
      </c>
      <c r="B52" s="23">
        <v>4.864</v>
      </c>
      <c r="C52" s="23" t="s">
        <v>64</v>
      </c>
      <c r="D52" s="77"/>
      <c r="E52" s="77"/>
      <c r="F52" s="78"/>
      <c r="G52" s="21">
        <v>1026.3</v>
      </c>
    </row>
    <row r="53" spans="1:7" ht="16.5" customHeight="1">
      <c r="A53" s="22" t="s">
        <v>75</v>
      </c>
      <c r="B53" s="23">
        <v>4.651</v>
      </c>
      <c r="C53" s="23" t="s">
        <v>64</v>
      </c>
      <c r="D53" s="77"/>
      <c r="E53" s="77"/>
      <c r="F53" s="78"/>
      <c r="G53" s="21">
        <v>981.36</v>
      </c>
    </row>
    <row r="54" spans="1:7" ht="7.5" customHeight="1">
      <c r="A54" s="87"/>
      <c r="B54" s="77"/>
      <c r="C54" s="77"/>
      <c r="D54" s="77"/>
      <c r="E54" s="77"/>
      <c r="F54" s="77"/>
      <c r="G54" s="78"/>
    </row>
    <row r="55" spans="1:7" ht="16.5" customHeight="1">
      <c r="A55" s="88" t="s">
        <v>179</v>
      </c>
      <c r="B55" s="89"/>
      <c r="C55" s="89"/>
      <c r="D55" s="89"/>
      <c r="E55" s="89"/>
      <c r="F55" s="90"/>
      <c r="G55" s="28">
        <v>2253.96</v>
      </c>
    </row>
    <row r="56" spans="1:7" s="1" customFormat="1" ht="15.75" customHeight="1">
      <c r="A56" s="99" t="s">
        <v>3</v>
      </c>
      <c r="B56" s="100"/>
      <c r="C56" s="100"/>
      <c r="D56" s="100"/>
      <c r="E56" s="100"/>
      <c r="F56" s="101"/>
      <c r="G56" s="29"/>
    </row>
    <row r="57" spans="1:7" s="1" customFormat="1" ht="15.75" customHeight="1">
      <c r="A57" s="102" t="s">
        <v>119</v>
      </c>
      <c r="B57" s="103"/>
      <c r="C57" s="103"/>
      <c r="D57" s="103"/>
      <c r="E57" s="103"/>
      <c r="F57" s="104"/>
      <c r="G57" s="18">
        <v>119.82</v>
      </c>
    </row>
    <row r="58" spans="1:7" s="1" customFormat="1" ht="15.75" customHeight="1">
      <c r="A58" s="102" t="s">
        <v>196</v>
      </c>
      <c r="B58" s="103"/>
      <c r="C58" s="103"/>
      <c r="D58" s="103"/>
      <c r="E58" s="103"/>
      <c r="F58" s="104"/>
      <c r="G58" s="18">
        <v>119.82</v>
      </c>
    </row>
    <row r="59" spans="1:7" s="1" customFormat="1" ht="15.75" customHeight="1">
      <c r="A59" s="102" t="s">
        <v>224</v>
      </c>
      <c r="B59" s="103"/>
      <c r="C59" s="103"/>
      <c r="D59" s="103"/>
      <c r="E59" s="103"/>
      <c r="F59" s="104"/>
      <c r="G59" s="18">
        <v>119.82</v>
      </c>
    </row>
    <row r="60" spans="1:7" s="1" customFormat="1" ht="15.75" customHeight="1">
      <c r="A60" s="81" t="s">
        <v>10</v>
      </c>
      <c r="B60" s="82"/>
      <c r="C60" s="82"/>
      <c r="D60" s="82"/>
      <c r="E60" s="82"/>
      <c r="F60" s="83"/>
      <c r="G60" s="18">
        <v>30698.72</v>
      </c>
    </row>
    <row r="61" spans="1:7" s="1" customFormat="1" ht="15.75" customHeight="1">
      <c r="A61" s="84" t="s">
        <v>104</v>
      </c>
      <c r="B61" s="85"/>
      <c r="C61" s="85"/>
      <c r="D61" s="85"/>
      <c r="E61" s="85"/>
      <c r="F61" s="86"/>
      <c r="G61" s="30"/>
    </row>
    <row r="62" spans="1:7" s="1" customFormat="1" ht="15.75" customHeight="1">
      <c r="A62" s="91" t="s">
        <v>114</v>
      </c>
      <c r="B62" s="92"/>
      <c r="C62" s="92"/>
      <c r="D62" s="92"/>
      <c r="E62" s="92"/>
      <c r="F62" s="93"/>
      <c r="G62" s="31">
        <v>420.16</v>
      </c>
    </row>
    <row r="63" spans="1:7" s="1" customFormat="1" ht="15.75" customHeight="1">
      <c r="A63" s="91" t="s">
        <v>115</v>
      </c>
      <c r="B63" s="92"/>
      <c r="C63" s="92"/>
      <c r="D63" s="92"/>
      <c r="E63" s="92"/>
      <c r="F63" s="93"/>
      <c r="G63" s="31">
        <v>304.36</v>
      </c>
    </row>
    <row r="64" spans="1:7" s="1" customFormat="1" ht="15.75" customHeight="1">
      <c r="A64" s="84" t="s">
        <v>119</v>
      </c>
      <c r="B64" s="85"/>
      <c r="C64" s="85"/>
      <c r="D64" s="85"/>
      <c r="E64" s="85"/>
      <c r="F64" s="86"/>
      <c r="G64" s="31"/>
    </row>
    <row r="65" spans="1:7" s="1" customFormat="1" ht="16.5" customHeight="1">
      <c r="A65" s="91" t="s">
        <v>122</v>
      </c>
      <c r="B65" s="92"/>
      <c r="C65" s="92"/>
      <c r="D65" s="92"/>
      <c r="E65" s="92"/>
      <c r="F65" s="93"/>
      <c r="G65" s="32">
        <v>1210</v>
      </c>
    </row>
    <row r="66" spans="1:7" s="1" customFormat="1" ht="16.5" customHeight="1">
      <c r="A66" s="91" t="s">
        <v>127</v>
      </c>
      <c r="B66" s="92"/>
      <c r="C66" s="92"/>
      <c r="D66" s="92"/>
      <c r="E66" s="92"/>
      <c r="F66" s="93"/>
      <c r="G66" s="31">
        <v>226.83</v>
      </c>
    </row>
    <row r="67" spans="1:7" s="1" customFormat="1" ht="16.5" customHeight="1">
      <c r="A67" s="84" t="s">
        <v>196</v>
      </c>
      <c r="B67" s="85"/>
      <c r="C67" s="85"/>
      <c r="D67" s="85"/>
      <c r="E67" s="85"/>
      <c r="F67" s="86"/>
      <c r="G67" s="13"/>
    </row>
    <row r="68" spans="1:7" s="1" customFormat="1" ht="16.5" customHeight="1">
      <c r="A68" s="91" t="s">
        <v>198</v>
      </c>
      <c r="B68" s="92"/>
      <c r="C68" s="92"/>
      <c r="D68" s="92"/>
      <c r="E68" s="92"/>
      <c r="F68" s="93"/>
      <c r="G68" s="13">
        <v>4122.32</v>
      </c>
    </row>
    <row r="69" spans="1:7" s="1" customFormat="1" ht="16.5" customHeight="1">
      <c r="A69" s="84" t="s">
        <v>217</v>
      </c>
      <c r="B69" s="85"/>
      <c r="C69" s="85"/>
      <c r="D69" s="85"/>
      <c r="E69" s="85"/>
      <c r="F69" s="86"/>
      <c r="G69" s="13"/>
    </row>
    <row r="70" spans="1:7" s="1" customFormat="1" ht="16.5" customHeight="1">
      <c r="A70" s="91" t="s">
        <v>208</v>
      </c>
      <c r="B70" s="92"/>
      <c r="C70" s="92"/>
      <c r="D70" s="92"/>
      <c r="E70" s="92"/>
      <c r="F70" s="93"/>
      <c r="G70" s="13">
        <v>1357.76</v>
      </c>
    </row>
    <row r="71" spans="1:7" s="1" customFormat="1" ht="16.5" customHeight="1">
      <c r="A71" s="91" t="s">
        <v>220</v>
      </c>
      <c r="B71" s="92"/>
      <c r="C71" s="92"/>
      <c r="D71" s="92"/>
      <c r="E71" s="92"/>
      <c r="F71" s="93"/>
      <c r="G71" s="13">
        <v>243.78</v>
      </c>
    </row>
    <row r="72" spans="1:7" s="1" customFormat="1" ht="16.5" customHeight="1">
      <c r="A72" s="84" t="s">
        <v>224</v>
      </c>
      <c r="B72" s="85"/>
      <c r="C72" s="85"/>
      <c r="D72" s="85"/>
      <c r="E72" s="85"/>
      <c r="F72" s="86"/>
      <c r="G72" s="13"/>
    </row>
    <row r="73" spans="1:7" s="1" customFormat="1" ht="16.5" customHeight="1">
      <c r="A73" s="91" t="s">
        <v>225</v>
      </c>
      <c r="B73" s="92"/>
      <c r="C73" s="92"/>
      <c r="D73" s="92"/>
      <c r="E73" s="92"/>
      <c r="F73" s="93"/>
      <c r="G73" s="13">
        <v>5058.73</v>
      </c>
    </row>
    <row r="74" spans="1:7" s="1" customFormat="1" ht="16.5" customHeight="1">
      <c r="A74" s="84" t="s">
        <v>57</v>
      </c>
      <c r="B74" s="85"/>
      <c r="C74" s="85"/>
      <c r="D74" s="85"/>
      <c r="E74" s="85"/>
      <c r="F74" s="86"/>
      <c r="G74" s="13"/>
    </row>
    <row r="75" spans="1:7" s="1" customFormat="1" ht="16.5" customHeight="1">
      <c r="A75" s="91" t="s">
        <v>231</v>
      </c>
      <c r="B75" s="92"/>
      <c r="C75" s="92"/>
      <c r="D75" s="92"/>
      <c r="E75" s="92"/>
      <c r="F75" s="93"/>
      <c r="G75" s="32">
        <v>17511.08</v>
      </c>
    </row>
    <row r="76" spans="1:7" s="1" customFormat="1" ht="16.5" customHeight="1">
      <c r="A76" s="84" t="s">
        <v>241</v>
      </c>
      <c r="B76" s="85"/>
      <c r="C76" s="85"/>
      <c r="D76" s="85"/>
      <c r="E76" s="85"/>
      <c r="F76" s="86"/>
      <c r="G76" s="13"/>
    </row>
    <row r="77" spans="1:7" s="1" customFormat="1" ht="16.5" customHeight="1">
      <c r="A77" s="91" t="s">
        <v>115</v>
      </c>
      <c r="B77" s="92"/>
      <c r="C77" s="92"/>
      <c r="D77" s="92"/>
      <c r="E77" s="92"/>
      <c r="F77" s="93"/>
      <c r="G77" s="6">
        <v>121.85</v>
      </c>
    </row>
    <row r="78" spans="1:7" s="1" customFormat="1" ht="16.5" customHeight="1">
      <c r="A78" s="84" t="s">
        <v>253</v>
      </c>
      <c r="B78" s="85"/>
      <c r="C78" s="85"/>
      <c r="D78" s="85"/>
      <c r="E78" s="85"/>
      <c r="F78" s="86"/>
      <c r="G78" s="6"/>
    </row>
    <row r="79" spans="1:7" s="1" customFormat="1" ht="16.5" customHeight="1">
      <c r="A79" s="91" t="s">
        <v>115</v>
      </c>
      <c r="B79" s="92"/>
      <c r="C79" s="92"/>
      <c r="D79" s="92"/>
      <c r="E79" s="92"/>
      <c r="F79" s="93"/>
      <c r="G79" s="6">
        <v>121.85</v>
      </c>
    </row>
    <row r="83" spans="1:7" ht="12.75">
      <c r="A83" s="111" t="s">
        <v>275</v>
      </c>
      <c r="B83" s="111"/>
      <c r="C83" s="111"/>
      <c r="D83" s="111"/>
      <c r="E83" s="111"/>
      <c r="F83" s="111"/>
      <c r="G83" s="111"/>
    </row>
  </sheetData>
  <mergeCells count="73">
    <mergeCell ref="A83:G83"/>
    <mergeCell ref="A39:D39"/>
    <mergeCell ref="A40:D40"/>
    <mergeCell ref="A35:F35"/>
    <mergeCell ref="A36:D36"/>
    <mergeCell ref="A37:D37"/>
    <mergeCell ref="A38:D38"/>
    <mergeCell ref="A78:F78"/>
    <mergeCell ref="A79:F79"/>
    <mergeCell ref="A74:F74"/>
    <mergeCell ref="A75:F75"/>
    <mergeCell ref="A76:F76"/>
    <mergeCell ref="A77:F77"/>
    <mergeCell ref="A72:F72"/>
    <mergeCell ref="A73:F73"/>
    <mergeCell ref="A70:F70"/>
    <mergeCell ref="A71:F71"/>
    <mergeCell ref="A62:F62"/>
    <mergeCell ref="A63:F63"/>
    <mergeCell ref="A64:F64"/>
    <mergeCell ref="A65:F65"/>
    <mergeCell ref="A66:F66"/>
    <mergeCell ref="A67:F67"/>
    <mergeCell ref="A68:F68"/>
    <mergeCell ref="A69:F69"/>
    <mergeCell ref="A57:F57"/>
    <mergeCell ref="A59:F59"/>
    <mergeCell ref="A60:F60"/>
    <mergeCell ref="A61:F61"/>
    <mergeCell ref="A58:F58"/>
    <mergeCell ref="D53:F53"/>
    <mergeCell ref="A54:G54"/>
    <mergeCell ref="A55:F55"/>
    <mergeCell ref="A56:F56"/>
    <mergeCell ref="D49:F49"/>
    <mergeCell ref="D50:F50"/>
    <mergeCell ref="D51:F51"/>
    <mergeCell ref="D52:F52"/>
    <mergeCell ref="D45:F45"/>
    <mergeCell ref="D46:F46"/>
    <mergeCell ref="D47:F47"/>
    <mergeCell ref="D48:F48"/>
    <mergeCell ref="A41:F41"/>
    <mergeCell ref="D42:F42"/>
    <mergeCell ref="D43:F43"/>
    <mergeCell ref="D44:F44"/>
    <mergeCell ref="A25:F25"/>
    <mergeCell ref="A26:D26"/>
    <mergeCell ref="A27:D27"/>
    <mergeCell ref="A34:D34"/>
    <mergeCell ref="A30:D30"/>
    <mergeCell ref="A31:D31"/>
    <mergeCell ref="A32:D32"/>
    <mergeCell ref="A33:D33"/>
    <mergeCell ref="A28:D28"/>
    <mergeCell ref="A29:D29"/>
    <mergeCell ref="A21:G21"/>
    <mergeCell ref="A22:F22"/>
    <mergeCell ref="A23:F23"/>
    <mergeCell ref="A24:F24"/>
    <mergeCell ref="A1:G1"/>
    <mergeCell ref="A2:G2"/>
    <mergeCell ref="A8:G8"/>
    <mergeCell ref="A10:F10"/>
    <mergeCell ref="A11:F11"/>
    <mergeCell ref="A12:F13"/>
    <mergeCell ref="A18:G18"/>
    <mergeCell ref="A19:F20"/>
    <mergeCell ref="G19:G20"/>
    <mergeCell ref="G12:G13"/>
    <mergeCell ref="A14:G14"/>
    <mergeCell ref="A15:F15"/>
    <mergeCell ref="A16:G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scale="89" r:id="rId1"/>
  <rowBreaks count="1" manualBreakCount="1">
    <brk id="60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46">
      <selection activeCell="A66" sqref="A66:F66"/>
    </sheetView>
  </sheetViews>
  <sheetFormatPr defaultColWidth="9.140625" defaultRowHeight="12.75"/>
  <cols>
    <col min="1" max="1" width="9.28125" style="0" customWidth="1"/>
    <col min="2" max="2" width="5.7109375" style="0" customWidth="1"/>
    <col min="3" max="3" width="5.140625" style="0" customWidth="1"/>
    <col min="4" max="4" width="13.421875" style="0" customWidth="1"/>
    <col min="5" max="5" width="6.00390625" style="0" customWidth="1"/>
    <col min="6" max="6" width="31.8515625" style="0" customWidth="1"/>
    <col min="7" max="7" width="17.57421875" style="0" customWidth="1"/>
    <col min="9" max="9" width="6.8515625" style="0" customWidth="1"/>
    <col min="10" max="11" width="4.0039062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27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47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-10151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272</v>
      </c>
      <c r="B11" s="48"/>
      <c r="C11" s="48"/>
      <c r="D11" s="48"/>
      <c r="E11" s="48"/>
      <c r="F11" s="48"/>
      <c r="G11" s="36">
        <v>70454.88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57392.53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91209.27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-43967.74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10568.23</v>
      </c>
    </row>
    <row r="21" spans="1:7" ht="16.5" customHeight="1">
      <c r="A21" s="94" t="s">
        <v>2</v>
      </c>
      <c r="B21" s="95"/>
      <c r="C21" s="95"/>
      <c r="D21" s="95"/>
      <c r="E21" s="95"/>
      <c r="F21" s="96"/>
      <c r="G21" s="13"/>
    </row>
    <row r="22" spans="1:7" ht="16.5" customHeight="1">
      <c r="A22" s="97" t="s">
        <v>59</v>
      </c>
      <c r="B22" s="98"/>
      <c r="C22" s="98"/>
      <c r="D22" s="98"/>
      <c r="E22" s="14">
        <v>17058</v>
      </c>
      <c r="F22" s="15" t="s">
        <v>60</v>
      </c>
      <c r="G22" s="16"/>
    </row>
    <row r="23" spans="1:7" ht="16.5" customHeight="1">
      <c r="A23" s="97" t="s">
        <v>162</v>
      </c>
      <c r="B23" s="98"/>
      <c r="C23" s="98"/>
      <c r="D23" s="98"/>
      <c r="E23" s="14">
        <v>18759</v>
      </c>
      <c r="F23" s="15" t="s">
        <v>60</v>
      </c>
      <c r="G23" s="16"/>
    </row>
    <row r="24" spans="1:7" ht="16.5" customHeight="1">
      <c r="A24" s="97" t="s">
        <v>61</v>
      </c>
      <c r="B24" s="98"/>
      <c r="C24" s="98"/>
      <c r="D24" s="98"/>
      <c r="E24" s="14">
        <v>1701</v>
      </c>
      <c r="F24" s="15" t="s">
        <v>62</v>
      </c>
      <c r="G24" s="17">
        <v>4745.79</v>
      </c>
    </row>
    <row r="25" spans="1:7" ht="16.5" customHeight="1">
      <c r="A25" s="105" t="s">
        <v>211</v>
      </c>
      <c r="B25" s="106"/>
      <c r="C25" s="106"/>
      <c r="D25" s="106"/>
      <c r="E25" s="106"/>
      <c r="F25" s="107"/>
      <c r="G25" s="13"/>
    </row>
    <row r="26" spans="1:7" ht="16.5" customHeight="1">
      <c r="A26" s="97" t="s">
        <v>212</v>
      </c>
      <c r="B26" s="98"/>
      <c r="C26" s="98"/>
      <c r="D26" s="98"/>
      <c r="E26" s="14">
        <v>18759</v>
      </c>
      <c r="F26" s="15" t="s">
        <v>60</v>
      </c>
      <c r="G26" s="16"/>
    </row>
    <row r="27" spans="1:7" ht="16.5" customHeight="1">
      <c r="A27" s="97" t="s">
        <v>258</v>
      </c>
      <c r="B27" s="98"/>
      <c r="C27" s="98"/>
      <c r="D27" s="98"/>
      <c r="E27" s="14">
        <v>20160</v>
      </c>
      <c r="F27" s="15" t="s">
        <v>60</v>
      </c>
      <c r="G27" s="16"/>
    </row>
    <row r="28" spans="1:7" ht="16.5" customHeight="1">
      <c r="A28" s="97" t="s">
        <v>61</v>
      </c>
      <c r="B28" s="98"/>
      <c r="C28" s="98"/>
      <c r="D28" s="98"/>
      <c r="E28" s="14">
        <v>1401</v>
      </c>
      <c r="F28" s="15" t="s">
        <v>213</v>
      </c>
      <c r="G28" s="17">
        <v>4132.95</v>
      </c>
    </row>
    <row r="29" spans="1:7" ht="16.5" customHeight="1">
      <c r="A29" s="72" t="s">
        <v>9</v>
      </c>
      <c r="B29" s="73"/>
      <c r="C29" s="73"/>
      <c r="D29" s="73"/>
      <c r="E29" s="73"/>
      <c r="F29" s="74"/>
      <c r="G29" s="18">
        <v>14249.67</v>
      </c>
    </row>
    <row r="30" spans="1:7" ht="16.5" customHeight="1">
      <c r="A30" s="19" t="s">
        <v>63</v>
      </c>
      <c r="B30" s="20">
        <v>3.479</v>
      </c>
      <c r="C30" s="20" t="s">
        <v>64</v>
      </c>
      <c r="D30" s="75"/>
      <c r="E30" s="75"/>
      <c r="F30" s="76"/>
      <c r="G30" s="21">
        <v>734.07</v>
      </c>
    </row>
    <row r="31" spans="1:7" ht="16.5" customHeight="1">
      <c r="A31" s="22" t="s">
        <v>65</v>
      </c>
      <c r="B31" s="23">
        <v>3.725</v>
      </c>
      <c r="C31" s="23" t="s">
        <v>64</v>
      </c>
      <c r="D31" s="77"/>
      <c r="E31" s="77"/>
      <c r="F31" s="78"/>
      <c r="G31" s="21">
        <v>785.98</v>
      </c>
    </row>
    <row r="32" spans="1:7" ht="16.5" customHeight="1">
      <c r="A32" s="22" t="s">
        <v>66</v>
      </c>
      <c r="B32" s="23">
        <v>4.875</v>
      </c>
      <c r="C32" s="23" t="s">
        <v>64</v>
      </c>
      <c r="D32" s="77"/>
      <c r="E32" s="77"/>
      <c r="F32" s="78"/>
      <c r="G32" s="21">
        <v>1028.63</v>
      </c>
    </row>
    <row r="33" spans="1:7" ht="16.5" customHeight="1">
      <c r="A33" s="22" t="s">
        <v>67</v>
      </c>
      <c r="B33" s="34">
        <v>5.4</v>
      </c>
      <c r="C33" s="23" t="s">
        <v>64</v>
      </c>
      <c r="D33" s="77"/>
      <c r="E33" s="77"/>
      <c r="F33" s="78"/>
      <c r="G33" s="21">
        <v>1139.4</v>
      </c>
    </row>
    <row r="34" spans="1:7" ht="16.5" customHeight="1">
      <c r="A34" s="22" t="s">
        <v>68</v>
      </c>
      <c r="B34" s="23">
        <v>6.527</v>
      </c>
      <c r="C34" s="23" t="s">
        <v>64</v>
      </c>
      <c r="D34" s="77"/>
      <c r="E34" s="77"/>
      <c r="F34" s="78"/>
      <c r="G34" s="21">
        <v>1377.2</v>
      </c>
    </row>
    <row r="35" spans="1:11" ht="16.5" customHeight="1">
      <c r="A35" s="22" t="s">
        <v>69</v>
      </c>
      <c r="B35" s="34">
        <v>6.19</v>
      </c>
      <c r="C35" s="23" t="s">
        <v>64</v>
      </c>
      <c r="D35" s="77"/>
      <c r="E35" s="77"/>
      <c r="F35" s="78"/>
      <c r="G35" s="21">
        <v>1306.09</v>
      </c>
      <c r="I35" s="24"/>
      <c r="J35" s="25"/>
      <c r="K35" s="25"/>
    </row>
    <row r="36" spans="1:11" ht="16.5" customHeight="1">
      <c r="A36" s="26" t="s">
        <v>70</v>
      </c>
      <c r="B36" s="27">
        <v>6.875</v>
      </c>
      <c r="C36" s="27" t="s">
        <v>64</v>
      </c>
      <c r="D36" s="79"/>
      <c r="E36" s="79"/>
      <c r="F36" s="80"/>
      <c r="G36" s="21">
        <v>1450.63</v>
      </c>
      <c r="I36" s="24"/>
      <c r="J36" s="25"/>
      <c r="K36" s="25"/>
    </row>
    <row r="37" spans="1:11" ht="16.5" customHeight="1">
      <c r="A37" s="22" t="s">
        <v>71</v>
      </c>
      <c r="B37" s="23">
        <v>6.424</v>
      </c>
      <c r="C37" s="23" t="s">
        <v>64</v>
      </c>
      <c r="D37" s="77"/>
      <c r="E37" s="77"/>
      <c r="F37" s="78"/>
      <c r="G37" s="21">
        <v>1355.46</v>
      </c>
      <c r="K37" s="25"/>
    </row>
    <row r="38" spans="1:7" ht="16.5" customHeight="1">
      <c r="A38" s="26" t="s">
        <v>72</v>
      </c>
      <c r="B38" s="27">
        <v>7.564</v>
      </c>
      <c r="C38" s="27" t="s">
        <v>64</v>
      </c>
      <c r="D38" s="79"/>
      <c r="E38" s="79"/>
      <c r="F38" s="80"/>
      <c r="G38" s="21">
        <v>1596</v>
      </c>
    </row>
    <row r="39" spans="1:7" ht="16.5" customHeight="1">
      <c r="A39" s="22" t="s">
        <v>73</v>
      </c>
      <c r="B39" s="23">
        <v>6.144</v>
      </c>
      <c r="C39" s="23" t="s">
        <v>64</v>
      </c>
      <c r="D39" s="77"/>
      <c r="E39" s="77"/>
      <c r="F39" s="78"/>
      <c r="G39" s="21">
        <v>1296.38</v>
      </c>
    </row>
    <row r="40" spans="1:7" ht="16.5" customHeight="1">
      <c r="A40" s="22" t="s">
        <v>74</v>
      </c>
      <c r="B40" s="23">
        <v>5.281</v>
      </c>
      <c r="C40" s="23" t="s">
        <v>64</v>
      </c>
      <c r="D40" s="77"/>
      <c r="E40" s="77"/>
      <c r="F40" s="78"/>
      <c r="G40" s="21">
        <v>1114.29</v>
      </c>
    </row>
    <row r="41" spans="1:7" ht="16.5" customHeight="1">
      <c r="A41" s="22" t="s">
        <v>75</v>
      </c>
      <c r="B41" s="23">
        <v>5.05</v>
      </c>
      <c r="C41" s="23" t="s">
        <v>64</v>
      </c>
      <c r="D41" s="77"/>
      <c r="E41" s="77"/>
      <c r="F41" s="78"/>
      <c r="G41" s="21">
        <v>1065.55</v>
      </c>
    </row>
    <row r="42" spans="1:7" ht="7.5" customHeight="1">
      <c r="A42" s="87"/>
      <c r="B42" s="77"/>
      <c r="C42" s="77"/>
      <c r="D42" s="77"/>
      <c r="E42" s="77"/>
      <c r="F42" s="77"/>
      <c r="G42" s="78"/>
    </row>
    <row r="43" spans="1:7" ht="16.5" customHeight="1">
      <c r="A43" s="88" t="s">
        <v>180</v>
      </c>
      <c r="B43" s="89"/>
      <c r="C43" s="89"/>
      <c r="D43" s="89"/>
      <c r="E43" s="89"/>
      <c r="F43" s="90"/>
      <c r="G43" s="28">
        <v>1726.68</v>
      </c>
    </row>
    <row r="44" spans="1:7" s="1" customFormat="1" ht="15.75" customHeight="1">
      <c r="A44" s="99" t="s">
        <v>3</v>
      </c>
      <c r="B44" s="100"/>
      <c r="C44" s="100"/>
      <c r="D44" s="100"/>
      <c r="E44" s="100"/>
      <c r="F44" s="101"/>
      <c r="G44" s="29"/>
    </row>
    <row r="45" spans="1:7" s="1" customFormat="1" ht="15.75" customHeight="1">
      <c r="A45" s="102" t="s">
        <v>119</v>
      </c>
      <c r="B45" s="103"/>
      <c r="C45" s="103"/>
      <c r="D45" s="103"/>
      <c r="E45" s="103"/>
      <c r="F45" s="104"/>
      <c r="G45" s="18">
        <v>115.38</v>
      </c>
    </row>
    <row r="46" spans="1:7" s="1" customFormat="1" ht="15.75" customHeight="1">
      <c r="A46" s="102" t="s">
        <v>196</v>
      </c>
      <c r="B46" s="103"/>
      <c r="C46" s="103"/>
      <c r="D46" s="103"/>
      <c r="E46" s="103"/>
      <c r="F46" s="104"/>
      <c r="G46" s="18">
        <v>115.38</v>
      </c>
    </row>
    <row r="47" spans="1:7" s="1" customFormat="1" ht="15.75" customHeight="1">
      <c r="A47" s="102" t="s">
        <v>224</v>
      </c>
      <c r="B47" s="103"/>
      <c r="C47" s="103"/>
      <c r="D47" s="103"/>
      <c r="E47" s="103"/>
      <c r="F47" s="104"/>
      <c r="G47" s="18">
        <v>115.38</v>
      </c>
    </row>
    <row r="48" spans="1:7" s="1" customFormat="1" ht="15.75" customHeight="1">
      <c r="A48" s="81" t="s">
        <v>10</v>
      </c>
      <c r="B48" s="82"/>
      <c r="C48" s="82"/>
      <c r="D48" s="82"/>
      <c r="E48" s="82"/>
      <c r="F48" s="83"/>
      <c r="G48" s="18">
        <v>55439.8</v>
      </c>
    </row>
    <row r="49" spans="1:7" s="1" customFormat="1" ht="15.75" customHeight="1">
      <c r="A49" s="84" t="s">
        <v>119</v>
      </c>
      <c r="B49" s="85"/>
      <c r="C49" s="85"/>
      <c r="D49" s="85"/>
      <c r="E49" s="85"/>
      <c r="F49" s="86"/>
      <c r="G49" s="30"/>
    </row>
    <row r="50" spans="1:7" s="1" customFormat="1" ht="15.75" customHeight="1">
      <c r="A50" s="91" t="s">
        <v>108</v>
      </c>
      <c r="B50" s="92"/>
      <c r="C50" s="92"/>
      <c r="D50" s="92"/>
      <c r="E50" s="92"/>
      <c r="F50" s="93"/>
      <c r="G50" s="31">
        <v>4041.25</v>
      </c>
    </row>
    <row r="51" spans="1:7" s="1" customFormat="1" ht="15.75" customHeight="1">
      <c r="A51" s="91" t="s">
        <v>127</v>
      </c>
      <c r="B51" s="92"/>
      <c r="C51" s="92"/>
      <c r="D51" s="92"/>
      <c r="E51" s="92"/>
      <c r="F51" s="93"/>
      <c r="G51" s="31">
        <v>226.83</v>
      </c>
    </row>
    <row r="52" spans="1:7" s="1" customFormat="1" ht="15.75" customHeight="1">
      <c r="A52" s="84" t="s">
        <v>128</v>
      </c>
      <c r="B52" s="85"/>
      <c r="C52" s="85"/>
      <c r="D52" s="85"/>
      <c r="E52" s="85"/>
      <c r="F52" s="86"/>
      <c r="G52" s="31"/>
    </row>
    <row r="53" spans="1:7" s="1" customFormat="1" ht="16.5" customHeight="1">
      <c r="A53" s="91" t="s">
        <v>130</v>
      </c>
      <c r="B53" s="92"/>
      <c r="C53" s="92"/>
      <c r="D53" s="92"/>
      <c r="E53" s="92"/>
      <c r="F53" s="93"/>
      <c r="G53" s="13">
        <v>1214.95</v>
      </c>
    </row>
    <row r="54" spans="1:7" s="1" customFormat="1" ht="16.5" customHeight="1">
      <c r="A54" s="91" t="s">
        <v>115</v>
      </c>
      <c r="B54" s="92"/>
      <c r="C54" s="92"/>
      <c r="D54" s="92"/>
      <c r="E54" s="92"/>
      <c r="F54" s="93"/>
      <c r="G54" s="13">
        <v>352.39</v>
      </c>
    </row>
    <row r="55" spans="1:7" s="1" customFormat="1" ht="16.5" customHeight="1">
      <c r="A55" s="84" t="s">
        <v>134</v>
      </c>
      <c r="B55" s="85"/>
      <c r="C55" s="85"/>
      <c r="D55" s="85"/>
      <c r="E55" s="85"/>
      <c r="F55" s="86"/>
      <c r="G55" s="13"/>
    </row>
    <row r="56" spans="1:7" s="1" customFormat="1" ht="16.5" customHeight="1">
      <c r="A56" s="91" t="s">
        <v>138</v>
      </c>
      <c r="B56" s="92"/>
      <c r="C56" s="92"/>
      <c r="D56" s="92"/>
      <c r="E56" s="92"/>
      <c r="F56" s="93"/>
      <c r="G56" s="13">
        <v>12689.49</v>
      </c>
    </row>
    <row r="57" spans="1:7" s="1" customFormat="1" ht="16.5" customHeight="1">
      <c r="A57" s="84" t="s">
        <v>202</v>
      </c>
      <c r="B57" s="85"/>
      <c r="C57" s="85"/>
      <c r="D57" s="85"/>
      <c r="E57" s="85"/>
      <c r="F57" s="86"/>
      <c r="G57" s="13"/>
    </row>
    <row r="58" spans="1:7" s="1" customFormat="1" ht="16.5" customHeight="1">
      <c r="A58" s="91" t="s">
        <v>203</v>
      </c>
      <c r="B58" s="92"/>
      <c r="C58" s="92"/>
      <c r="D58" s="92"/>
      <c r="E58" s="92"/>
      <c r="F58" s="93"/>
      <c r="G58" s="13">
        <v>8133.92</v>
      </c>
    </row>
    <row r="59" spans="1:7" s="1" customFormat="1" ht="16.5" customHeight="1">
      <c r="A59" s="84" t="s">
        <v>217</v>
      </c>
      <c r="B59" s="85"/>
      <c r="C59" s="85"/>
      <c r="D59" s="85"/>
      <c r="E59" s="85"/>
      <c r="F59" s="86"/>
      <c r="G59" s="13"/>
    </row>
    <row r="60" spans="1:7" s="1" customFormat="1" ht="16.5" customHeight="1">
      <c r="A60" s="91" t="s">
        <v>220</v>
      </c>
      <c r="B60" s="92"/>
      <c r="C60" s="92"/>
      <c r="D60" s="92"/>
      <c r="E60" s="92"/>
      <c r="F60" s="93"/>
      <c r="G60" s="13">
        <v>243.78</v>
      </c>
    </row>
    <row r="61" spans="1:7" s="1" customFormat="1" ht="16.5" customHeight="1">
      <c r="A61" s="84" t="s">
        <v>224</v>
      </c>
      <c r="B61" s="85"/>
      <c r="C61" s="85"/>
      <c r="D61" s="85"/>
      <c r="E61" s="85"/>
      <c r="F61" s="86"/>
      <c r="G61" s="13"/>
    </row>
    <row r="62" spans="1:7" s="1" customFormat="1" ht="16.5" customHeight="1">
      <c r="A62" s="91" t="s">
        <v>226</v>
      </c>
      <c r="B62" s="92"/>
      <c r="C62" s="92"/>
      <c r="D62" s="92"/>
      <c r="E62" s="92"/>
      <c r="F62" s="93"/>
      <c r="G62" s="13">
        <v>11245.69</v>
      </c>
    </row>
    <row r="63" spans="1:7" s="1" customFormat="1" ht="16.5" customHeight="1">
      <c r="A63" s="91" t="s">
        <v>227</v>
      </c>
      <c r="B63" s="92"/>
      <c r="C63" s="92"/>
      <c r="D63" s="92"/>
      <c r="E63" s="92"/>
      <c r="F63" s="93"/>
      <c r="G63" s="32">
        <v>2275.4</v>
      </c>
    </row>
    <row r="64" spans="1:7" s="1" customFormat="1" ht="16.5" customHeight="1">
      <c r="A64" s="84" t="s">
        <v>57</v>
      </c>
      <c r="B64" s="85"/>
      <c r="C64" s="85"/>
      <c r="D64" s="85"/>
      <c r="E64" s="85"/>
      <c r="F64" s="86"/>
      <c r="G64" s="13"/>
    </row>
    <row r="65" spans="1:7" s="1" customFormat="1" ht="16.5" customHeight="1">
      <c r="A65" s="91" t="s">
        <v>203</v>
      </c>
      <c r="B65" s="92"/>
      <c r="C65" s="92"/>
      <c r="D65" s="92"/>
      <c r="E65" s="92"/>
      <c r="F65" s="93"/>
      <c r="G65" s="6">
        <v>7149.38</v>
      </c>
    </row>
    <row r="66" spans="1:7" s="1" customFormat="1" ht="16.5" customHeight="1">
      <c r="A66" s="91" t="s">
        <v>108</v>
      </c>
      <c r="B66" s="92"/>
      <c r="C66" s="92"/>
      <c r="D66" s="92"/>
      <c r="E66" s="92"/>
      <c r="F66" s="93"/>
      <c r="G66" s="6">
        <v>3952.73</v>
      </c>
    </row>
    <row r="67" spans="1:7" s="1" customFormat="1" ht="16.5" customHeight="1">
      <c r="A67" s="84" t="s">
        <v>241</v>
      </c>
      <c r="B67" s="85"/>
      <c r="C67" s="85"/>
      <c r="D67" s="85"/>
      <c r="E67" s="85"/>
      <c r="F67" s="86"/>
      <c r="G67" s="7"/>
    </row>
    <row r="68" spans="1:7" s="1" customFormat="1" ht="16.5" customHeight="1">
      <c r="A68" s="91" t="s">
        <v>246</v>
      </c>
      <c r="B68" s="92"/>
      <c r="C68" s="92"/>
      <c r="D68" s="92"/>
      <c r="E68" s="92"/>
      <c r="F68" s="93"/>
      <c r="G68" s="6">
        <v>3670.29</v>
      </c>
    </row>
    <row r="69" spans="1:7" s="1" customFormat="1" ht="16.5" customHeight="1">
      <c r="A69" s="91" t="s">
        <v>115</v>
      </c>
      <c r="B69" s="92"/>
      <c r="C69" s="92"/>
      <c r="D69" s="92"/>
      <c r="E69" s="92"/>
      <c r="F69" s="93"/>
      <c r="G69" s="6">
        <v>121.85</v>
      </c>
    </row>
    <row r="70" spans="1:7" s="1" customFormat="1" ht="16.5" customHeight="1">
      <c r="A70" s="84" t="s">
        <v>253</v>
      </c>
      <c r="B70" s="85"/>
      <c r="C70" s="85"/>
      <c r="D70" s="85"/>
      <c r="E70" s="85"/>
      <c r="F70" s="86"/>
      <c r="G70" s="6"/>
    </row>
    <row r="71" spans="1:7" s="1" customFormat="1" ht="16.5" customHeight="1">
      <c r="A71" s="91" t="s">
        <v>115</v>
      </c>
      <c r="B71" s="92"/>
      <c r="C71" s="92"/>
      <c r="D71" s="92"/>
      <c r="E71" s="92"/>
      <c r="F71" s="93"/>
      <c r="G71" s="6">
        <v>121.85</v>
      </c>
    </row>
  </sheetData>
  <mergeCells count="68">
    <mergeCell ref="A25:F25"/>
    <mergeCell ref="A26:D26"/>
    <mergeCell ref="A27:D27"/>
    <mergeCell ref="A28:D28"/>
    <mergeCell ref="A70:F70"/>
    <mergeCell ref="A71:F71"/>
    <mergeCell ref="A66:F66"/>
    <mergeCell ref="A67:F67"/>
    <mergeCell ref="A68:F68"/>
    <mergeCell ref="A69:F69"/>
    <mergeCell ref="A62:F62"/>
    <mergeCell ref="A63:F63"/>
    <mergeCell ref="A64:F64"/>
    <mergeCell ref="A65:F65"/>
    <mergeCell ref="A58:F58"/>
    <mergeCell ref="A59:F59"/>
    <mergeCell ref="A60:F60"/>
    <mergeCell ref="A61:F61"/>
    <mergeCell ref="A54:F54"/>
    <mergeCell ref="A55:F55"/>
    <mergeCell ref="A56:F56"/>
    <mergeCell ref="A57:F57"/>
    <mergeCell ref="A50:F50"/>
    <mergeCell ref="A51:F51"/>
    <mergeCell ref="A52:F52"/>
    <mergeCell ref="A53:F53"/>
    <mergeCell ref="A45:F45"/>
    <mergeCell ref="A47:F47"/>
    <mergeCell ref="A48:F48"/>
    <mergeCell ref="A49:F49"/>
    <mergeCell ref="A46:F46"/>
    <mergeCell ref="D41:F41"/>
    <mergeCell ref="A42:G42"/>
    <mergeCell ref="A43:F43"/>
    <mergeCell ref="A44:F44"/>
    <mergeCell ref="D37:F37"/>
    <mergeCell ref="D38:F38"/>
    <mergeCell ref="D39:F39"/>
    <mergeCell ref="D40:F40"/>
    <mergeCell ref="D33:F33"/>
    <mergeCell ref="D34:F34"/>
    <mergeCell ref="D35:F35"/>
    <mergeCell ref="D36:F36"/>
    <mergeCell ref="A29:F29"/>
    <mergeCell ref="D30:F30"/>
    <mergeCell ref="D31:F31"/>
    <mergeCell ref="D32:F32"/>
    <mergeCell ref="A21:F21"/>
    <mergeCell ref="A22:D22"/>
    <mergeCell ref="A23:D23"/>
    <mergeCell ref="A24:D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G8:G9"/>
    <mergeCell ref="A10:G10"/>
    <mergeCell ref="A11:F11"/>
    <mergeCell ref="A12:G12"/>
    <mergeCell ref="A14:G14"/>
    <mergeCell ref="A15:F16"/>
    <mergeCell ref="G15:G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scale="94" r:id="rId1"/>
  <rowBreaks count="1" manualBreakCount="1">
    <brk id="56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D24" sqref="D24:F24"/>
    </sheetView>
  </sheetViews>
  <sheetFormatPr defaultColWidth="9.140625" defaultRowHeight="12.75"/>
  <cols>
    <col min="1" max="1" width="9.28125" style="0" customWidth="1"/>
    <col min="2" max="2" width="6.7109375" style="0" customWidth="1"/>
    <col min="3" max="3" width="5.140625" style="0" customWidth="1"/>
    <col min="4" max="4" width="15.140625" style="0" customWidth="1"/>
    <col min="5" max="5" width="5.28125" style="0" customWidth="1"/>
    <col min="6" max="6" width="31.00390625" style="0" customWidth="1"/>
    <col min="7" max="7" width="17.57421875" style="0" customWidth="1"/>
    <col min="9" max="9" width="6.8515625" style="0" customWidth="1"/>
    <col min="10" max="11" width="4.14062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28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48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-10169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5">
        <v>13021.63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11034.56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256</v>
      </c>
      <c r="B15" s="52"/>
      <c r="C15" s="52"/>
      <c r="D15" s="52"/>
      <c r="E15" s="52"/>
      <c r="F15" s="52"/>
      <c r="G15" s="55">
        <v>9549.02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-8683.46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1953.24</v>
      </c>
    </row>
    <row r="21" spans="1:7" ht="16.5" customHeight="1">
      <c r="A21" s="72" t="s">
        <v>9</v>
      </c>
      <c r="B21" s="73"/>
      <c r="C21" s="73"/>
      <c r="D21" s="73"/>
      <c r="E21" s="73"/>
      <c r="F21" s="74"/>
      <c r="G21" s="18">
        <v>3907.72</v>
      </c>
    </row>
    <row r="22" spans="1:7" ht="16.5" customHeight="1">
      <c r="A22" s="19" t="s">
        <v>63</v>
      </c>
      <c r="B22" s="20">
        <v>0.933</v>
      </c>
      <c r="C22" s="20" t="s">
        <v>64</v>
      </c>
      <c r="D22" s="75"/>
      <c r="E22" s="75"/>
      <c r="F22" s="76"/>
      <c r="G22" s="21">
        <v>196.86</v>
      </c>
    </row>
    <row r="23" spans="1:7" ht="16.5" customHeight="1">
      <c r="A23" s="22" t="s">
        <v>65</v>
      </c>
      <c r="B23" s="23">
        <v>0.999</v>
      </c>
      <c r="C23" s="23" t="s">
        <v>64</v>
      </c>
      <c r="D23" s="77"/>
      <c r="E23" s="77"/>
      <c r="F23" s="78"/>
      <c r="G23" s="21">
        <v>210.79</v>
      </c>
    </row>
    <row r="24" spans="1:7" ht="16.5" customHeight="1">
      <c r="A24" s="22" t="s">
        <v>66</v>
      </c>
      <c r="B24" s="23">
        <v>1.308</v>
      </c>
      <c r="C24" s="23" t="s">
        <v>64</v>
      </c>
      <c r="D24" s="77"/>
      <c r="E24" s="77"/>
      <c r="F24" s="78"/>
      <c r="G24" s="21">
        <v>275.99</v>
      </c>
    </row>
    <row r="25" spans="1:7" ht="16.5" customHeight="1">
      <c r="A25" s="22" t="s">
        <v>67</v>
      </c>
      <c r="B25" s="23">
        <v>1.449</v>
      </c>
      <c r="C25" s="23" t="s">
        <v>64</v>
      </c>
      <c r="D25" s="77"/>
      <c r="E25" s="77"/>
      <c r="F25" s="78"/>
      <c r="G25" s="21">
        <v>305.74</v>
      </c>
    </row>
    <row r="26" spans="1:7" ht="16.5" customHeight="1">
      <c r="A26" s="22" t="s">
        <v>68</v>
      </c>
      <c r="B26" s="23">
        <v>1.795</v>
      </c>
      <c r="C26" s="23" t="s">
        <v>64</v>
      </c>
      <c r="D26" s="77"/>
      <c r="E26" s="77"/>
      <c r="F26" s="78"/>
      <c r="G26" s="21">
        <v>378.75</v>
      </c>
    </row>
    <row r="27" spans="1:11" ht="16.5" customHeight="1">
      <c r="A27" s="22" t="s">
        <v>69</v>
      </c>
      <c r="B27" s="23">
        <v>1.661</v>
      </c>
      <c r="C27" s="23" t="s">
        <v>64</v>
      </c>
      <c r="D27" s="77"/>
      <c r="E27" s="77"/>
      <c r="F27" s="78"/>
      <c r="G27" s="21">
        <v>350.47</v>
      </c>
      <c r="I27" s="24"/>
      <c r="J27" s="25"/>
      <c r="K27" s="25"/>
    </row>
    <row r="28" spans="1:11" ht="16.5" customHeight="1">
      <c r="A28" s="26" t="s">
        <v>70</v>
      </c>
      <c r="B28" s="27">
        <v>1.801</v>
      </c>
      <c r="C28" s="27" t="s">
        <v>64</v>
      </c>
      <c r="D28" s="79"/>
      <c r="E28" s="79"/>
      <c r="F28" s="80"/>
      <c r="G28" s="21">
        <v>380.01</v>
      </c>
      <c r="I28" s="24"/>
      <c r="J28" s="25"/>
      <c r="K28" s="25"/>
    </row>
    <row r="29" spans="1:11" ht="16.5" customHeight="1">
      <c r="A29" s="22" t="s">
        <v>71</v>
      </c>
      <c r="B29" s="23">
        <v>1.724</v>
      </c>
      <c r="C29" s="23" t="s">
        <v>64</v>
      </c>
      <c r="D29" s="77"/>
      <c r="E29" s="77"/>
      <c r="F29" s="78"/>
      <c r="G29" s="21">
        <v>363.76</v>
      </c>
      <c r="K29" s="25"/>
    </row>
    <row r="30" spans="1:7" ht="16.5" customHeight="1">
      <c r="A30" s="26" t="s">
        <v>72</v>
      </c>
      <c r="B30" s="27">
        <v>2.08</v>
      </c>
      <c r="C30" s="27" t="s">
        <v>64</v>
      </c>
      <c r="D30" s="79"/>
      <c r="E30" s="79"/>
      <c r="F30" s="80"/>
      <c r="G30" s="21">
        <v>438.88</v>
      </c>
    </row>
    <row r="31" spans="1:7" ht="16.5" customHeight="1">
      <c r="A31" s="22" t="s">
        <v>73</v>
      </c>
      <c r="B31" s="23">
        <v>1.779</v>
      </c>
      <c r="C31" s="23" t="s">
        <v>64</v>
      </c>
      <c r="D31" s="77"/>
      <c r="E31" s="77"/>
      <c r="F31" s="78"/>
      <c r="G31" s="21">
        <v>375.37</v>
      </c>
    </row>
    <row r="32" spans="1:7" ht="16.5" customHeight="1">
      <c r="A32" s="22" t="s">
        <v>74</v>
      </c>
      <c r="B32" s="23">
        <v>1.529</v>
      </c>
      <c r="C32" s="23" t="s">
        <v>64</v>
      </c>
      <c r="D32" s="77"/>
      <c r="E32" s="77"/>
      <c r="F32" s="78"/>
      <c r="G32" s="21">
        <v>322.62</v>
      </c>
    </row>
    <row r="33" spans="1:7" ht="16.5" customHeight="1">
      <c r="A33" s="22" t="s">
        <v>75</v>
      </c>
      <c r="B33" s="23">
        <v>1.462</v>
      </c>
      <c r="C33" s="23" t="s">
        <v>64</v>
      </c>
      <c r="D33" s="77"/>
      <c r="E33" s="77"/>
      <c r="F33" s="78"/>
      <c r="G33" s="21">
        <v>308.48</v>
      </c>
    </row>
    <row r="34" spans="1:7" ht="7.5" customHeight="1">
      <c r="A34" s="87"/>
      <c r="B34" s="77"/>
      <c r="C34" s="77"/>
      <c r="D34" s="77"/>
      <c r="E34" s="77"/>
      <c r="F34" s="77"/>
      <c r="G34" s="78"/>
    </row>
    <row r="35" spans="1:7" ht="16.5" customHeight="1">
      <c r="A35" s="88" t="s">
        <v>181</v>
      </c>
      <c r="B35" s="89"/>
      <c r="C35" s="89"/>
      <c r="D35" s="89"/>
      <c r="E35" s="89"/>
      <c r="F35" s="90"/>
      <c r="G35" s="28">
        <v>286.44</v>
      </c>
    </row>
    <row r="36" spans="1:7" s="1" customFormat="1" ht="15.75" customHeight="1">
      <c r="A36" s="81" t="s">
        <v>10</v>
      </c>
      <c r="B36" s="82"/>
      <c r="C36" s="82"/>
      <c r="D36" s="82"/>
      <c r="E36" s="82"/>
      <c r="F36" s="83"/>
      <c r="G36" s="18">
        <v>3401.62</v>
      </c>
    </row>
    <row r="37" spans="1:7" s="1" customFormat="1" ht="15.75" customHeight="1">
      <c r="A37" s="84" t="s">
        <v>119</v>
      </c>
      <c r="B37" s="85"/>
      <c r="C37" s="85"/>
      <c r="D37" s="85"/>
      <c r="E37" s="85"/>
      <c r="F37" s="86"/>
      <c r="G37" s="30"/>
    </row>
    <row r="38" spans="1:7" s="1" customFormat="1" ht="15.75" customHeight="1">
      <c r="A38" s="91" t="s">
        <v>127</v>
      </c>
      <c r="B38" s="92"/>
      <c r="C38" s="92"/>
      <c r="D38" s="92"/>
      <c r="E38" s="92"/>
      <c r="F38" s="93"/>
      <c r="G38" s="31">
        <v>226.83</v>
      </c>
    </row>
    <row r="39" spans="1:7" s="1" customFormat="1" ht="15.75" customHeight="1">
      <c r="A39" s="84" t="s">
        <v>134</v>
      </c>
      <c r="B39" s="85"/>
      <c r="C39" s="85"/>
      <c r="D39" s="85"/>
      <c r="E39" s="85"/>
      <c r="F39" s="86"/>
      <c r="G39" s="31"/>
    </row>
    <row r="40" spans="1:7" s="1" customFormat="1" ht="15.75" customHeight="1">
      <c r="A40" s="91" t="s">
        <v>139</v>
      </c>
      <c r="B40" s="92"/>
      <c r="C40" s="92"/>
      <c r="D40" s="92"/>
      <c r="E40" s="92"/>
      <c r="F40" s="93"/>
      <c r="G40" s="31">
        <v>1525.54</v>
      </c>
    </row>
    <row r="41" spans="1:7" s="1" customFormat="1" ht="16.5" customHeight="1">
      <c r="A41" s="84" t="s">
        <v>217</v>
      </c>
      <c r="B41" s="85"/>
      <c r="C41" s="85"/>
      <c r="D41" s="85"/>
      <c r="E41" s="85"/>
      <c r="F41" s="86"/>
      <c r="G41" s="13"/>
    </row>
    <row r="42" spans="1:7" s="1" customFormat="1" ht="16.5" customHeight="1">
      <c r="A42" s="91" t="s">
        <v>220</v>
      </c>
      <c r="B42" s="92"/>
      <c r="C42" s="92"/>
      <c r="D42" s="92"/>
      <c r="E42" s="92"/>
      <c r="F42" s="93"/>
      <c r="G42" s="13">
        <v>243.78</v>
      </c>
    </row>
    <row r="43" spans="1:7" s="1" customFormat="1" ht="16.5" customHeight="1">
      <c r="A43" s="84" t="s">
        <v>57</v>
      </c>
      <c r="B43" s="85"/>
      <c r="C43" s="85"/>
      <c r="D43" s="85"/>
      <c r="E43" s="85"/>
      <c r="F43" s="86"/>
      <c r="G43" s="13"/>
    </row>
    <row r="44" spans="1:7" s="1" customFormat="1" ht="16.5" customHeight="1">
      <c r="A44" s="91" t="s">
        <v>139</v>
      </c>
      <c r="B44" s="92"/>
      <c r="C44" s="92"/>
      <c r="D44" s="92"/>
      <c r="E44" s="92"/>
      <c r="F44" s="93"/>
      <c r="G44" s="13">
        <v>1405.47</v>
      </c>
    </row>
  </sheetData>
  <mergeCells count="41">
    <mergeCell ref="A42:F42"/>
    <mergeCell ref="A43:F43"/>
    <mergeCell ref="A44:F44"/>
    <mergeCell ref="A38:F38"/>
    <mergeCell ref="A39:F39"/>
    <mergeCell ref="A40:F40"/>
    <mergeCell ref="A41:F41"/>
    <mergeCell ref="A36:F36"/>
    <mergeCell ref="A37:F37"/>
    <mergeCell ref="D33:F33"/>
    <mergeCell ref="A34:G34"/>
    <mergeCell ref="A35:F35"/>
    <mergeCell ref="D29:F29"/>
    <mergeCell ref="D30:F30"/>
    <mergeCell ref="D31:F31"/>
    <mergeCell ref="D32:F32"/>
    <mergeCell ref="D25:F25"/>
    <mergeCell ref="D26:F26"/>
    <mergeCell ref="D27:F27"/>
    <mergeCell ref="D28:F28"/>
    <mergeCell ref="A21:F21"/>
    <mergeCell ref="D22:F22"/>
    <mergeCell ref="D23:F23"/>
    <mergeCell ref="D24:F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A14:G14"/>
    <mergeCell ref="A15:F16"/>
    <mergeCell ref="G15:G16"/>
    <mergeCell ref="G8:G9"/>
    <mergeCell ref="A10:G10"/>
    <mergeCell ref="A11:F11"/>
    <mergeCell ref="A12:G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D25" sqref="D25:F25"/>
    </sheetView>
  </sheetViews>
  <sheetFormatPr defaultColWidth="9.140625" defaultRowHeight="12.75"/>
  <cols>
    <col min="1" max="1" width="9.28125" style="0" customWidth="1"/>
    <col min="2" max="2" width="6.421875" style="0" customWidth="1"/>
    <col min="3" max="3" width="5.140625" style="0" customWidth="1"/>
    <col min="4" max="4" width="15.140625" style="0" customWidth="1"/>
    <col min="5" max="5" width="5.28125" style="0" customWidth="1"/>
    <col min="6" max="6" width="31.00390625" style="0" customWidth="1"/>
    <col min="7" max="7" width="17.57421875" style="0" customWidth="1"/>
    <col min="9" max="9" width="6.7109375" style="0" customWidth="1"/>
    <col min="10" max="11" width="4.42187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29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85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14168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5">
        <v>10666.37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10710.37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256</v>
      </c>
      <c r="B15" s="52"/>
      <c r="C15" s="52"/>
      <c r="D15" s="52"/>
      <c r="E15" s="52"/>
      <c r="F15" s="52"/>
      <c r="G15" s="55">
        <v>4939.14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19939.23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1599.96</v>
      </c>
    </row>
    <row r="21" spans="1:7" ht="16.5" customHeight="1">
      <c r="A21" s="72" t="s">
        <v>9</v>
      </c>
      <c r="B21" s="73"/>
      <c r="C21" s="73"/>
      <c r="D21" s="73"/>
      <c r="E21" s="73"/>
      <c r="F21" s="74"/>
      <c r="G21" s="18">
        <v>2660.5</v>
      </c>
    </row>
    <row r="22" spans="1:7" ht="16.5" customHeight="1">
      <c r="A22" s="19" t="s">
        <v>63</v>
      </c>
      <c r="B22" s="20">
        <v>0.594</v>
      </c>
      <c r="C22" s="20" t="s">
        <v>64</v>
      </c>
      <c r="D22" s="75"/>
      <c r="E22" s="75"/>
      <c r="F22" s="76"/>
      <c r="G22" s="21">
        <v>125.33</v>
      </c>
    </row>
    <row r="23" spans="1:7" ht="16.5" customHeight="1">
      <c r="A23" s="22" t="s">
        <v>65</v>
      </c>
      <c r="B23" s="23">
        <v>0.636</v>
      </c>
      <c r="C23" s="23" t="s">
        <v>64</v>
      </c>
      <c r="D23" s="77"/>
      <c r="E23" s="77"/>
      <c r="F23" s="78"/>
      <c r="G23" s="21">
        <v>134.2</v>
      </c>
    </row>
    <row r="24" spans="1:7" ht="16.5" customHeight="1">
      <c r="A24" s="22" t="s">
        <v>66</v>
      </c>
      <c r="B24" s="23">
        <v>0.832</v>
      </c>
      <c r="C24" s="23" t="s">
        <v>64</v>
      </c>
      <c r="D24" s="77"/>
      <c r="E24" s="77"/>
      <c r="F24" s="78"/>
      <c r="G24" s="21">
        <v>175.55</v>
      </c>
    </row>
    <row r="25" spans="1:7" ht="16.5" customHeight="1">
      <c r="A25" s="22" t="s">
        <v>67</v>
      </c>
      <c r="B25" s="23">
        <v>0.922</v>
      </c>
      <c r="C25" s="23" t="s">
        <v>64</v>
      </c>
      <c r="D25" s="77"/>
      <c r="E25" s="77"/>
      <c r="F25" s="78"/>
      <c r="G25" s="21">
        <v>194.54</v>
      </c>
    </row>
    <row r="26" spans="1:7" ht="16.5" customHeight="1">
      <c r="A26" s="22" t="s">
        <v>68</v>
      </c>
      <c r="B26" s="23">
        <v>1.305</v>
      </c>
      <c r="C26" s="23" t="s">
        <v>64</v>
      </c>
      <c r="D26" s="77"/>
      <c r="E26" s="77"/>
      <c r="F26" s="78"/>
      <c r="G26" s="21">
        <v>275.36</v>
      </c>
    </row>
    <row r="27" spans="1:11" ht="16.5" customHeight="1">
      <c r="A27" s="22" t="s">
        <v>69</v>
      </c>
      <c r="B27" s="23">
        <v>1.208</v>
      </c>
      <c r="C27" s="23" t="s">
        <v>64</v>
      </c>
      <c r="D27" s="77"/>
      <c r="E27" s="77"/>
      <c r="F27" s="78"/>
      <c r="G27" s="21">
        <v>254.89</v>
      </c>
      <c r="I27" s="24"/>
      <c r="J27" s="25"/>
      <c r="K27" s="25"/>
    </row>
    <row r="28" spans="1:11" ht="16.5" customHeight="1">
      <c r="A28" s="26" t="s">
        <v>70</v>
      </c>
      <c r="B28" s="27">
        <v>1.31</v>
      </c>
      <c r="C28" s="27" t="s">
        <v>64</v>
      </c>
      <c r="D28" s="79"/>
      <c r="E28" s="79"/>
      <c r="F28" s="80"/>
      <c r="G28" s="21">
        <v>276.41</v>
      </c>
      <c r="I28" s="24"/>
      <c r="J28" s="25"/>
      <c r="K28" s="25"/>
    </row>
    <row r="29" spans="1:11" ht="16.5" customHeight="1">
      <c r="A29" s="22" t="s">
        <v>71</v>
      </c>
      <c r="B29" s="23">
        <v>1.254</v>
      </c>
      <c r="C29" s="23" t="s">
        <v>64</v>
      </c>
      <c r="D29" s="77"/>
      <c r="E29" s="77"/>
      <c r="F29" s="78"/>
      <c r="G29" s="21">
        <v>264.59</v>
      </c>
      <c r="K29" s="25"/>
    </row>
    <row r="30" spans="1:7" ht="16.5" customHeight="1">
      <c r="A30" s="26" t="s">
        <v>72</v>
      </c>
      <c r="B30" s="27">
        <v>1.513</v>
      </c>
      <c r="C30" s="27" t="s">
        <v>64</v>
      </c>
      <c r="D30" s="79"/>
      <c r="E30" s="79"/>
      <c r="F30" s="80"/>
      <c r="G30" s="21">
        <v>319.24</v>
      </c>
    </row>
    <row r="31" spans="1:7" ht="16.5" customHeight="1">
      <c r="A31" s="22" t="s">
        <v>73</v>
      </c>
      <c r="B31" s="23">
        <v>1.132</v>
      </c>
      <c r="C31" s="23" t="s">
        <v>64</v>
      </c>
      <c r="D31" s="77"/>
      <c r="E31" s="77"/>
      <c r="F31" s="78"/>
      <c r="G31" s="21">
        <v>238.85</v>
      </c>
    </row>
    <row r="32" spans="1:7" ht="16.5" customHeight="1">
      <c r="A32" s="22" t="s">
        <v>74</v>
      </c>
      <c r="B32" s="23">
        <v>0.973</v>
      </c>
      <c r="C32" s="23" t="s">
        <v>64</v>
      </c>
      <c r="D32" s="77"/>
      <c r="E32" s="77"/>
      <c r="F32" s="78"/>
      <c r="G32" s="21">
        <v>205.3</v>
      </c>
    </row>
    <row r="33" spans="1:7" ht="16.5" customHeight="1">
      <c r="A33" s="22" t="s">
        <v>75</v>
      </c>
      <c r="B33" s="23">
        <v>0.93</v>
      </c>
      <c r="C33" s="23" t="s">
        <v>64</v>
      </c>
      <c r="D33" s="77"/>
      <c r="E33" s="77"/>
      <c r="F33" s="78"/>
      <c r="G33" s="21">
        <v>196.23</v>
      </c>
    </row>
    <row r="34" spans="1:7" ht="7.5" customHeight="1">
      <c r="A34" s="87"/>
      <c r="B34" s="77"/>
      <c r="C34" s="77"/>
      <c r="D34" s="77"/>
      <c r="E34" s="77"/>
      <c r="F34" s="77"/>
      <c r="G34" s="78"/>
    </row>
    <row r="35" spans="1:7" ht="16.5" customHeight="1">
      <c r="A35" s="88" t="s">
        <v>182</v>
      </c>
      <c r="B35" s="89"/>
      <c r="C35" s="89"/>
      <c r="D35" s="89"/>
      <c r="E35" s="89"/>
      <c r="F35" s="90"/>
      <c r="G35" s="28">
        <v>208.08</v>
      </c>
    </row>
    <row r="36" spans="1:7" s="1" customFormat="1" ht="15.75" customHeight="1">
      <c r="A36" s="81" t="s">
        <v>10</v>
      </c>
      <c r="B36" s="82"/>
      <c r="C36" s="82"/>
      <c r="D36" s="82"/>
      <c r="E36" s="82"/>
      <c r="F36" s="83"/>
      <c r="G36" s="18">
        <v>470.61</v>
      </c>
    </row>
    <row r="37" spans="1:7" s="1" customFormat="1" ht="15.75" customHeight="1">
      <c r="A37" s="84" t="s">
        <v>119</v>
      </c>
      <c r="B37" s="85"/>
      <c r="C37" s="85"/>
      <c r="D37" s="85"/>
      <c r="E37" s="85"/>
      <c r="F37" s="86"/>
      <c r="G37" s="30"/>
    </row>
    <row r="38" spans="1:7" s="1" customFormat="1" ht="15.75" customHeight="1">
      <c r="A38" s="91" t="s">
        <v>127</v>
      </c>
      <c r="B38" s="92"/>
      <c r="C38" s="92"/>
      <c r="D38" s="92"/>
      <c r="E38" s="92"/>
      <c r="F38" s="93"/>
      <c r="G38" s="31">
        <v>226.83</v>
      </c>
    </row>
    <row r="39" spans="1:7" s="1" customFormat="1" ht="15.75" customHeight="1">
      <c r="A39" s="84" t="s">
        <v>217</v>
      </c>
      <c r="B39" s="85"/>
      <c r="C39" s="85"/>
      <c r="D39" s="85"/>
      <c r="E39" s="85"/>
      <c r="F39" s="86"/>
      <c r="G39" s="13"/>
    </row>
    <row r="40" spans="1:7" s="1" customFormat="1" ht="15.75" customHeight="1">
      <c r="A40" s="91" t="s">
        <v>220</v>
      </c>
      <c r="B40" s="92"/>
      <c r="C40" s="92"/>
      <c r="D40" s="92"/>
      <c r="E40" s="92"/>
      <c r="F40" s="93"/>
      <c r="G40" s="13">
        <v>243.78</v>
      </c>
    </row>
  </sheetData>
  <mergeCells count="37">
    <mergeCell ref="A38:F38"/>
    <mergeCell ref="A39:F39"/>
    <mergeCell ref="A40:F40"/>
    <mergeCell ref="A36:F36"/>
    <mergeCell ref="A37:F37"/>
    <mergeCell ref="D33:F33"/>
    <mergeCell ref="A34:G34"/>
    <mergeCell ref="A35:F35"/>
    <mergeCell ref="D29:F29"/>
    <mergeCell ref="D30:F30"/>
    <mergeCell ref="D31:F31"/>
    <mergeCell ref="D32:F32"/>
    <mergeCell ref="D25:F25"/>
    <mergeCell ref="D26:F26"/>
    <mergeCell ref="D27:F27"/>
    <mergeCell ref="D28:F28"/>
    <mergeCell ref="A21:F21"/>
    <mergeCell ref="D22:F22"/>
    <mergeCell ref="D23:F23"/>
    <mergeCell ref="D24:F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G8:G9"/>
    <mergeCell ref="A10:G10"/>
    <mergeCell ref="A11:F11"/>
    <mergeCell ref="A12:G12"/>
    <mergeCell ref="A14:G14"/>
    <mergeCell ref="A15:F16"/>
    <mergeCell ref="G15:G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4">
      <selection activeCell="G19" sqref="G19"/>
    </sheetView>
  </sheetViews>
  <sheetFormatPr defaultColWidth="9.140625" defaultRowHeight="12.75"/>
  <cols>
    <col min="1" max="1" width="9.28125" style="0" customWidth="1"/>
    <col min="2" max="2" width="6.28125" style="0" customWidth="1"/>
    <col min="3" max="3" width="5.140625" style="0" customWidth="1"/>
    <col min="4" max="4" width="15.140625" style="0" customWidth="1"/>
    <col min="5" max="5" width="5.28125" style="0" customWidth="1"/>
    <col min="6" max="6" width="31.00390625" style="0" customWidth="1"/>
    <col min="7" max="7" width="17.57421875" style="0" customWidth="1"/>
    <col min="9" max="9" width="6.7109375" style="0" customWidth="1"/>
    <col min="10" max="11" width="4.0039062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30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49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18773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5">
        <v>13278.82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12868.52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9289.62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22351.9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1991.82</v>
      </c>
    </row>
    <row r="21" spans="1:7" ht="16.5" customHeight="1">
      <c r="A21" s="72" t="s">
        <v>9</v>
      </c>
      <c r="B21" s="73"/>
      <c r="C21" s="73"/>
      <c r="D21" s="73"/>
      <c r="E21" s="73"/>
      <c r="F21" s="74"/>
      <c r="G21" s="18">
        <v>2131.1</v>
      </c>
    </row>
    <row r="22" spans="1:7" ht="16.5" customHeight="1">
      <c r="A22" s="19" t="s">
        <v>63</v>
      </c>
      <c r="B22" s="20">
        <v>0.509</v>
      </c>
      <c r="C22" s="20" t="s">
        <v>64</v>
      </c>
      <c r="D22" s="75"/>
      <c r="E22" s="75"/>
      <c r="F22" s="76"/>
      <c r="G22" s="21">
        <v>107.4</v>
      </c>
    </row>
    <row r="23" spans="1:7" ht="16.5" customHeight="1">
      <c r="A23" s="22" t="s">
        <v>65</v>
      </c>
      <c r="B23" s="23">
        <v>0.545</v>
      </c>
      <c r="C23" s="23" t="s">
        <v>64</v>
      </c>
      <c r="D23" s="77"/>
      <c r="E23" s="77"/>
      <c r="F23" s="78"/>
      <c r="G23" s="21">
        <v>115</v>
      </c>
    </row>
    <row r="24" spans="1:7" ht="16.5" customHeight="1">
      <c r="A24" s="22" t="s">
        <v>66</v>
      </c>
      <c r="B24" s="23">
        <v>0.713</v>
      </c>
      <c r="C24" s="23" t="s">
        <v>64</v>
      </c>
      <c r="D24" s="77"/>
      <c r="E24" s="77"/>
      <c r="F24" s="78"/>
      <c r="G24" s="21">
        <v>150.44</v>
      </c>
    </row>
    <row r="25" spans="1:7" ht="16.5" customHeight="1">
      <c r="A25" s="22" t="s">
        <v>67</v>
      </c>
      <c r="B25" s="34">
        <v>0.79</v>
      </c>
      <c r="C25" s="23" t="s">
        <v>64</v>
      </c>
      <c r="D25" s="77"/>
      <c r="E25" s="77"/>
      <c r="F25" s="78"/>
      <c r="G25" s="21">
        <v>166.69</v>
      </c>
    </row>
    <row r="26" spans="1:7" ht="16.5" customHeight="1">
      <c r="A26" s="22" t="s">
        <v>68</v>
      </c>
      <c r="B26" s="23">
        <v>0.979</v>
      </c>
      <c r="C26" s="23" t="s">
        <v>64</v>
      </c>
      <c r="D26" s="77"/>
      <c r="E26" s="77"/>
      <c r="F26" s="78"/>
      <c r="G26" s="21">
        <v>206.57</v>
      </c>
    </row>
    <row r="27" spans="1:11" ht="16.5" customHeight="1">
      <c r="A27" s="22" t="s">
        <v>69</v>
      </c>
      <c r="B27" s="23">
        <v>0.906</v>
      </c>
      <c r="C27" s="23" t="s">
        <v>64</v>
      </c>
      <c r="D27" s="77"/>
      <c r="E27" s="77"/>
      <c r="F27" s="78"/>
      <c r="G27" s="21">
        <v>191.17</v>
      </c>
      <c r="I27" s="24"/>
      <c r="J27" s="25"/>
      <c r="K27" s="25"/>
    </row>
    <row r="28" spans="1:11" ht="16.5" customHeight="1">
      <c r="A28" s="26" t="s">
        <v>70</v>
      </c>
      <c r="B28" s="27">
        <v>0.982</v>
      </c>
      <c r="C28" s="27" t="s">
        <v>64</v>
      </c>
      <c r="D28" s="79"/>
      <c r="E28" s="79"/>
      <c r="F28" s="80"/>
      <c r="G28" s="21">
        <v>207.2</v>
      </c>
      <c r="I28" s="24"/>
      <c r="J28" s="25"/>
      <c r="K28" s="25"/>
    </row>
    <row r="29" spans="1:11" ht="16.5" customHeight="1">
      <c r="A29" s="22" t="s">
        <v>71</v>
      </c>
      <c r="B29" s="34">
        <v>0.94</v>
      </c>
      <c r="C29" s="23" t="s">
        <v>64</v>
      </c>
      <c r="D29" s="77"/>
      <c r="E29" s="77"/>
      <c r="F29" s="78"/>
      <c r="G29" s="21">
        <v>198.34</v>
      </c>
      <c r="K29" s="25"/>
    </row>
    <row r="30" spans="1:7" ht="16.5" customHeight="1">
      <c r="A30" s="26" t="s">
        <v>72</v>
      </c>
      <c r="B30" s="27">
        <v>1.135</v>
      </c>
      <c r="C30" s="27" t="s">
        <v>64</v>
      </c>
      <c r="D30" s="79"/>
      <c r="E30" s="79"/>
      <c r="F30" s="80"/>
      <c r="G30" s="21">
        <v>239.49</v>
      </c>
    </row>
    <row r="31" spans="1:7" ht="16.5" customHeight="1">
      <c r="A31" s="22" t="s">
        <v>73</v>
      </c>
      <c r="B31" s="23">
        <v>0.97</v>
      </c>
      <c r="C31" s="23" t="s">
        <v>64</v>
      </c>
      <c r="D31" s="77"/>
      <c r="E31" s="77"/>
      <c r="F31" s="78"/>
      <c r="G31" s="21">
        <v>204.67</v>
      </c>
    </row>
    <row r="32" spans="1:7" ht="16.5" customHeight="1">
      <c r="A32" s="22" t="s">
        <v>74</v>
      </c>
      <c r="B32" s="23">
        <v>0.834</v>
      </c>
      <c r="C32" s="23" t="s">
        <v>64</v>
      </c>
      <c r="D32" s="77"/>
      <c r="E32" s="77"/>
      <c r="F32" s="78"/>
      <c r="G32" s="21">
        <v>175.97</v>
      </c>
    </row>
    <row r="33" spans="1:7" ht="16.5" customHeight="1">
      <c r="A33" s="22" t="s">
        <v>75</v>
      </c>
      <c r="B33" s="23">
        <v>0.797</v>
      </c>
      <c r="C33" s="23" t="s">
        <v>64</v>
      </c>
      <c r="D33" s="77"/>
      <c r="E33" s="77"/>
      <c r="F33" s="78"/>
      <c r="G33" s="21">
        <v>168.17</v>
      </c>
    </row>
    <row r="34" spans="1:7" ht="7.5" customHeight="1">
      <c r="A34" s="87"/>
      <c r="B34" s="77"/>
      <c r="C34" s="77"/>
      <c r="D34" s="77"/>
      <c r="E34" s="77"/>
      <c r="F34" s="77"/>
      <c r="G34" s="78"/>
    </row>
    <row r="35" spans="1:7" ht="16.5" customHeight="1">
      <c r="A35" s="88" t="s">
        <v>183</v>
      </c>
      <c r="B35" s="89"/>
      <c r="C35" s="89"/>
      <c r="D35" s="89"/>
      <c r="E35" s="89"/>
      <c r="F35" s="90"/>
      <c r="G35" s="28">
        <v>258.96</v>
      </c>
    </row>
    <row r="36" spans="1:7" s="1" customFormat="1" ht="15.75" customHeight="1">
      <c r="A36" s="81" t="s">
        <v>10</v>
      </c>
      <c r="B36" s="82"/>
      <c r="C36" s="82"/>
      <c r="D36" s="82"/>
      <c r="E36" s="82"/>
      <c r="F36" s="83"/>
      <c r="G36" s="18">
        <v>4907.74</v>
      </c>
    </row>
    <row r="37" spans="1:7" s="1" customFormat="1" ht="15.75" customHeight="1">
      <c r="A37" s="84" t="s">
        <v>119</v>
      </c>
      <c r="B37" s="85"/>
      <c r="C37" s="85"/>
      <c r="D37" s="85"/>
      <c r="E37" s="85"/>
      <c r="F37" s="86"/>
      <c r="G37" s="30"/>
    </row>
    <row r="38" spans="1:7" s="1" customFormat="1" ht="15.75" customHeight="1">
      <c r="A38" s="91" t="s">
        <v>127</v>
      </c>
      <c r="B38" s="92"/>
      <c r="C38" s="92"/>
      <c r="D38" s="92"/>
      <c r="E38" s="92"/>
      <c r="F38" s="93"/>
      <c r="G38" s="31">
        <v>226.83</v>
      </c>
    </row>
    <row r="39" spans="1:7" s="1" customFormat="1" ht="16.5" customHeight="1">
      <c r="A39" s="84" t="s">
        <v>217</v>
      </c>
      <c r="B39" s="85"/>
      <c r="C39" s="85"/>
      <c r="D39" s="85"/>
      <c r="E39" s="85"/>
      <c r="F39" s="86"/>
      <c r="G39" s="13"/>
    </row>
    <row r="40" spans="1:7" s="1" customFormat="1" ht="16.5" customHeight="1">
      <c r="A40" s="91" t="s">
        <v>220</v>
      </c>
      <c r="B40" s="92"/>
      <c r="C40" s="92"/>
      <c r="D40" s="92"/>
      <c r="E40" s="92"/>
      <c r="F40" s="93"/>
      <c r="G40" s="13">
        <v>243.78</v>
      </c>
    </row>
    <row r="41" spans="1:7" s="1" customFormat="1" ht="16.5" customHeight="1">
      <c r="A41" s="84" t="s">
        <v>57</v>
      </c>
      <c r="B41" s="85"/>
      <c r="C41" s="85"/>
      <c r="D41" s="85"/>
      <c r="E41" s="85"/>
      <c r="F41" s="86"/>
      <c r="G41" s="13"/>
    </row>
    <row r="42" spans="1:7" s="1" customFormat="1" ht="16.5" customHeight="1">
      <c r="A42" s="91" t="s">
        <v>131</v>
      </c>
      <c r="B42" s="92"/>
      <c r="C42" s="92"/>
      <c r="D42" s="92"/>
      <c r="E42" s="92"/>
      <c r="F42" s="93"/>
      <c r="G42" s="13">
        <v>4437.13</v>
      </c>
    </row>
  </sheetData>
  <mergeCells count="39">
    <mergeCell ref="A40:F40"/>
    <mergeCell ref="A41:F41"/>
    <mergeCell ref="A42:F42"/>
    <mergeCell ref="A38:F38"/>
    <mergeCell ref="A39:F39"/>
    <mergeCell ref="A36:F36"/>
    <mergeCell ref="A37:F37"/>
    <mergeCell ref="D33:F33"/>
    <mergeCell ref="A34:G34"/>
    <mergeCell ref="A35:F35"/>
    <mergeCell ref="D29:F29"/>
    <mergeCell ref="D30:F30"/>
    <mergeCell ref="D31:F31"/>
    <mergeCell ref="D32:F32"/>
    <mergeCell ref="D25:F25"/>
    <mergeCell ref="D26:F26"/>
    <mergeCell ref="D27:F27"/>
    <mergeCell ref="D28:F28"/>
    <mergeCell ref="A21:F21"/>
    <mergeCell ref="D22:F22"/>
    <mergeCell ref="D23:F23"/>
    <mergeCell ref="D24:F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A14:G14"/>
    <mergeCell ref="A15:F16"/>
    <mergeCell ref="G15:G16"/>
    <mergeCell ref="G8:G9"/>
    <mergeCell ref="A10:G10"/>
    <mergeCell ref="A11:F11"/>
    <mergeCell ref="A12:G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D23" sqref="D23:F23"/>
    </sheetView>
  </sheetViews>
  <sheetFormatPr defaultColWidth="9.140625" defaultRowHeight="12.75"/>
  <cols>
    <col min="1" max="1" width="9.28125" style="0" customWidth="1"/>
    <col min="2" max="2" width="6.421875" style="0" customWidth="1"/>
    <col min="3" max="3" width="5.140625" style="0" customWidth="1"/>
    <col min="4" max="4" width="15.140625" style="0" customWidth="1"/>
    <col min="5" max="5" width="5.28125" style="0" customWidth="1"/>
    <col min="6" max="6" width="31.00390625" style="0" customWidth="1"/>
    <col min="7" max="7" width="17.57421875" style="0" customWidth="1"/>
    <col min="9" max="9" width="7.00390625" style="0" customWidth="1"/>
    <col min="10" max="11" width="4.5742187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31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50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26856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272</v>
      </c>
      <c r="B11" s="48"/>
      <c r="C11" s="48"/>
      <c r="D11" s="48"/>
      <c r="E11" s="48"/>
      <c r="F11" s="48"/>
      <c r="G11" s="36">
        <v>13265.28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6170.22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4140.21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28886.01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1989.79</v>
      </c>
    </row>
    <row r="21" spans="1:7" ht="16.5" customHeight="1">
      <c r="A21" s="72" t="s">
        <v>9</v>
      </c>
      <c r="B21" s="73"/>
      <c r="C21" s="73"/>
      <c r="D21" s="73"/>
      <c r="E21" s="73"/>
      <c r="F21" s="74"/>
      <c r="G21" s="18">
        <v>1421.09</v>
      </c>
    </row>
    <row r="22" spans="1:7" ht="16.5" customHeight="1">
      <c r="A22" s="19" t="s">
        <v>63</v>
      </c>
      <c r="B22" s="20">
        <v>0.339</v>
      </c>
      <c r="C22" s="20" t="s">
        <v>64</v>
      </c>
      <c r="D22" s="75"/>
      <c r="E22" s="75"/>
      <c r="F22" s="76"/>
      <c r="G22" s="21">
        <v>71.53</v>
      </c>
    </row>
    <row r="23" spans="1:7" ht="16.5" customHeight="1">
      <c r="A23" s="22" t="s">
        <v>65</v>
      </c>
      <c r="B23" s="23">
        <v>0.363</v>
      </c>
      <c r="C23" s="23" t="s">
        <v>64</v>
      </c>
      <c r="D23" s="77"/>
      <c r="E23" s="77"/>
      <c r="F23" s="78"/>
      <c r="G23" s="21">
        <v>76.59</v>
      </c>
    </row>
    <row r="24" spans="1:7" ht="16.5" customHeight="1">
      <c r="A24" s="22" t="s">
        <v>66</v>
      </c>
      <c r="B24" s="23">
        <v>0.476</v>
      </c>
      <c r="C24" s="23" t="s">
        <v>64</v>
      </c>
      <c r="D24" s="77"/>
      <c r="E24" s="77"/>
      <c r="F24" s="78"/>
      <c r="G24" s="21">
        <v>100.44</v>
      </c>
    </row>
    <row r="25" spans="1:7" ht="16.5" customHeight="1">
      <c r="A25" s="22" t="s">
        <v>67</v>
      </c>
      <c r="B25" s="23">
        <v>0.527</v>
      </c>
      <c r="C25" s="23" t="s">
        <v>64</v>
      </c>
      <c r="D25" s="77"/>
      <c r="E25" s="77"/>
      <c r="F25" s="78"/>
      <c r="G25" s="21">
        <v>111.2</v>
      </c>
    </row>
    <row r="26" spans="1:7" ht="16.5" customHeight="1">
      <c r="A26" s="22" t="s">
        <v>68</v>
      </c>
      <c r="B26" s="23">
        <v>0.653</v>
      </c>
      <c r="C26" s="23" t="s">
        <v>64</v>
      </c>
      <c r="D26" s="77"/>
      <c r="E26" s="77"/>
      <c r="F26" s="78"/>
      <c r="G26" s="21">
        <v>137.78</v>
      </c>
    </row>
    <row r="27" spans="1:11" ht="16.5" customHeight="1">
      <c r="A27" s="22" t="s">
        <v>69</v>
      </c>
      <c r="B27" s="23">
        <v>0.604</v>
      </c>
      <c r="C27" s="23" t="s">
        <v>64</v>
      </c>
      <c r="D27" s="77"/>
      <c r="E27" s="77"/>
      <c r="F27" s="78"/>
      <c r="G27" s="21">
        <v>127.44</v>
      </c>
      <c r="I27" s="24"/>
      <c r="J27" s="25"/>
      <c r="K27" s="25"/>
    </row>
    <row r="28" spans="1:11" ht="16.5" customHeight="1">
      <c r="A28" s="26" t="s">
        <v>70</v>
      </c>
      <c r="B28" s="27">
        <v>0.655</v>
      </c>
      <c r="C28" s="27" t="s">
        <v>64</v>
      </c>
      <c r="D28" s="79"/>
      <c r="E28" s="79"/>
      <c r="F28" s="80"/>
      <c r="G28" s="21">
        <v>138.21</v>
      </c>
      <c r="I28" s="24"/>
      <c r="J28" s="25"/>
      <c r="K28" s="25"/>
    </row>
    <row r="29" spans="1:11" ht="16.5" customHeight="1">
      <c r="A29" s="22" t="s">
        <v>71</v>
      </c>
      <c r="B29" s="23">
        <v>0.627</v>
      </c>
      <c r="C29" s="23" t="s">
        <v>64</v>
      </c>
      <c r="D29" s="77"/>
      <c r="E29" s="77"/>
      <c r="F29" s="78"/>
      <c r="G29" s="21">
        <v>132.3</v>
      </c>
      <c r="K29" s="25"/>
    </row>
    <row r="30" spans="1:7" ht="16.5" customHeight="1">
      <c r="A30" s="26" t="s">
        <v>72</v>
      </c>
      <c r="B30" s="27">
        <v>0.756</v>
      </c>
      <c r="C30" s="27" t="s">
        <v>64</v>
      </c>
      <c r="D30" s="79"/>
      <c r="E30" s="79"/>
      <c r="F30" s="80"/>
      <c r="G30" s="21">
        <v>159.52</v>
      </c>
    </row>
    <row r="31" spans="1:7" ht="16.5" customHeight="1">
      <c r="A31" s="22" t="s">
        <v>73</v>
      </c>
      <c r="B31" s="23">
        <v>0.647</v>
      </c>
      <c r="C31" s="23" t="s">
        <v>64</v>
      </c>
      <c r="D31" s="77"/>
      <c r="E31" s="77"/>
      <c r="F31" s="78"/>
      <c r="G31" s="21">
        <v>136.52</v>
      </c>
    </row>
    <row r="32" spans="1:7" ht="16.5" customHeight="1">
      <c r="A32" s="22" t="s">
        <v>74</v>
      </c>
      <c r="B32" s="23">
        <v>0.556</v>
      </c>
      <c r="C32" s="23" t="s">
        <v>64</v>
      </c>
      <c r="D32" s="77"/>
      <c r="E32" s="77"/>
      <c r="F32" s="78"/>
      <c r="G32" s="21">
        <v>117.32</v>
      </c>
    </row>
    <row r="33" spans="1:7" ht="16.5" customHeight="1">
      <c r="A33" s="22" t="s">
        <v>75</v>
      </c>
      <c r="B33" s="23">
        <v>0.532</v>
      </c>
      <c r="C33" s="23" t="s">
        <v>64</v>
      </c>
      <c r="D33" s="77"/>
      <c r="E33" s="77"/>
      <c r="F33" s="78"/>
      <c r="G33" s="21">
        <v>112.25</v>
      </c>
    </row>
    <row r="34" spans="1:7" ht="7.5" customHeight="1">
      <c r="A34" s="87"/>
      <c r="B34" s="77"/>
      <c r="C34" s="77"/>
      <c r="D34" s="77"/>
      <c r="E34" s="77"/>
      <c r="F34" s="77"/>
      <c r="G34" s="78"/>
    </row>
    <row r="35" spans="1:7" ht="16.5" customHeight="1">
      <c r="A35" s="88" t="s">
        <v>184</v>
      </c>
      <c r="B35" s="89"/>
      <c r="C35" s="89"/>
      <c r="D35" s="89"/>
      <c r="E35" s="89"/>
      <c r="F35" s="90"/>
      <c r="G35" s="28">
        <v>258.72</v>
      </c>
    </row>
    <row r="36" spans="1:7" s="1" customFormat="1" ht="15.75" customHeight="1">
      <c r="A36" s="81" t="s">
        <v>10</v>
      </c>
      <c r="B36" s="82"/>
      <c r="C36" s="82"/>
      <c r="D36" s="82"/>
      <c r="E36" s="82"/>
      <c r="F36" s="83"/>
      <c r="G36" s="18">
        <v>470.61</v>
      </c>
    </row>
    <row r="37" spans="1:7" s="1" customFormat="1" ht="15.75" customHeight="1">
      <c r="A37" s="84" t="s">
        <v>119</v>
      </c>
      <c r="B37" s="85"/>
      <c r="C37" s="85"/>
      <c r="D37" s="85"/>
      <c r="E37" s="85"/>
      <c r="F37" s="86"/>
      <c r="G37" s="30"/>
    </row>
    <row r="38" spans="1:7" s="1" customFormat="1" ht="15.75" customHeight="1">
      <c r="A38" s="91" t="s">
        <v>127</v>
      </c>
      <c r="B38" s="92"/>
      <c r="C38" s="92"/>
      <c r="D38" s="92"/>
      <c r="E38" s="92"/>
      <c r="F38" s="93"/>
      <c r="G38" s="31">
        <v>226.83</v>
      </c>
    </row>
    <row r="39" spans="1:7" s="1" customFormat="1" ht="15.75" customHeight="1">
      <c r="A39" s="84" t="s">
        <v>217</v>
      </c>
      <c r="B39" s="85"/>
      <c r="C39" s="85"/>
      <c r="D39" s="85"/>
      <c r="E39" s="85"/>
      <c r="F39" s="86"/>
      <c r="G39" s="13"/>
    </row>
    <row r="40" spans="1:7" s="1" customFormat="1" ht="15.75" customHeight="1">
      <c r="A40" s="91" t="s">
        <v>220</v>
      </c>
      <c r="B40" s="92"/>
      <c r="C40" s="92"/>
      <c r="D40" s="92"/>
      <c r="E40" s="92"/>
      <c r="F40" s="93"/>
      <c r="G40" s="13">
        <v>243.78</v>
      </c>
    </row>
  </sheetData>
  <mergeCells count="37">
    <mergeCell ref="A38:F38"/>
    <mergeCell ref="A39:F39"/>
    <mergeCell ref="A40:F40"/>
    <mergeCell ref="A36:F36"/>
    <mergeCell ref="A37:F37"/>
    <mergeCell ref="D33:F33"/>
    <mergeCell ref="A34:G34"/>
    <mergeCell ref="A35:F35"/>
    <mergeCell ref="D29:F29"/>
    <mergeCell ref="D30:F30"/>
    <mergeCell ref="D31:F31"/>
    <mergeCell ref="D32:F32"/>
    <mergeCell ref="D25:F25"/>
    <mergeCell ref="D26:F26"/>
    <mergeCell ref="D27:F27"/>
    <mergeCell ref="D28:F28"/>
    <mergeCell ref="A21:F21"/>
    <mergeCell ref="D22:F22"/>
    <mergeCell ref="D23:F23"/>
    <mergeCell ref="D24:F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G8:G9"/>
    <mergeCell ref="A10:G10"/>
    <mergeCell ref="A11:F11"/>
    <mergeCell ref="A12:G12"/>
    <mergeCell ref="A14:G14"/>
    <mergeCell ref="A15:F16"/>
    <mergeCell ref="G15:G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D23" sqref="D23:F23"/>
    </sheetView>
  </sheetViews>
  <sheetFormatPr defaultColWidth="9.140625" defaultRowHeight="12.75"/>
  <cols>
    <col min="1" max="1" width="9.28125" style="0" customWidth="1"/>
    <col min="2" max="2" width="6.140625" style="0" customWidth="1"/>
    <col min="3" max="3" width="5.140625" style="0" customWidth="1"/>
    <col min="4" max="4" width="15.140625" style="0" customWidth="1"/>
    <col min="5" max="5" width="5.28125" style="0" customWidth="1"/>
    <col min="6" max="6" width="31.00390625" style="0" customWidth="1"/>
    <col min="7" max="7" width="17.57421875" style="0" customWidth="1"/>
    <col min="9" max="9" width="6.57421875" style="0" customWidth="1"/>
    <col min="10" max="11" width="4.2812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32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86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3282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6">
        <v>21725.28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23435.5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16575.35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10142.15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3258.79</v>
      </c>
    </row>
    <row r="21" spans="1:7" ht="16.5" customHeight="1">
      <c r="A21" s="72" t="s">
        <v>9</v>
      </c>
      <c r="B21" s="73"/>
      <c r="C21" s="73"/>
      <c r="D21" s="73"/>
      <c r="E21" s="73"/>
      <c r="F21" s="74"/>
      <c r="G21" s="18">
        <v>3343.72</v>
      </c>
    </row>
    <row r="22" spans="1:7" ht="16.5" customHeight="1">
      <c r="A22" s="19" t="s">
        <v>63</v>
      </c>
      <c r="B22" s="20">
        <v>0.679</v>
      </c>
      <c r="C22" s="20" t="s">
        <v>64</v>
      </c>
      <c r="D22" s="75"/>
      <c r="E22" s="75"/>
      <c r="F22" s="76"/>
      <c r="G22" s="21">
        <v>143.27</v>
      </c>
    </row>
    <row r="23" spans="1:7" ht="16.5" customHeight="1">
      <c r="A23" s="22" t="s">
        <v>65</v>
      </c>
      <c r="B23" s="23">
        <v>0.818</v>
      </c>
      <c r="C23" s="23" t="s">
        <v>64</v>
      </c>
      <c r="D23" s="77"/>
      <c r="E23" s="77"/>
      <c r="F23" s="78"/>
      <c r="G23" s="21">
        <v>172.6</v>
      </c>
    </row>
    <row r="24" spans="1:7" ht="16.5" customHeight="1">
      <c r="A24" s="22" t="s">
        <v>66</v>
      </c>
      <c r="B24" s="23">
        <v>1.07</v>
      </c>
      <c r="C24" s="23" t="s">
        <v>64</v>
      </c>
      <c r="D24" s="77"/>
      <c r="E24" s="77"/>
      <c r="F24" s="78"/>
      <c r="G24" s="21">
        <v>225.77</v>
      </c>
    </row>
    <row r="25" spans="1:7" ht="16.5" customHeight="1">
      <c r="A25" s="22" t="s">
        <v>67</v>
      </c>
      <c r="B25" s="34">
        <v>1.185</v>
      </c>
      <c r="C25" s="23" t="s">
        <v>64</v>
      </c>
      <c r="D25" s="77"/>
      <c r="E25" s="77"/>
      <c r="F25" s="78"/>
      <c r="G25" s="21">
        <v>250.04</v>
      </c>
    </row>
    <row r="26" spans="1:7" ht="16.5" customHeight="1">
      <c r="A26" s="22" t="s">
        <v>68</v>
      </c>
      <c r="B26" s="23">
        <v>1.469</v>
      </c>
      <c r="C26" s="23" t="s">
        <v>64</v>
      </c>
      <c r="D26" s="77"/>
      <c r="E26" s="77"/>
      <c r="F26" s="78"/>
      <c r="G26" s="21">
        <v>309.96</v>
      </c>
    </row>
    <row r="27" spans="1:11" ht="16.5" customHeight="1">
      <c r="A27" s="22" t="s">
        <v>69</v>
      </c>
      <c r="B27" s="34">
        <v>1.359</v>
      </c>
      <c r="C27" s="23" t="s">
        <v>64</v>
      </c>
      <c r="D27" s="77"/>
      <c r="E27" s="77"/>
      <c r="F27" s="78"/>
      <c r="G27" s="21">
        <v>286.75</v>
      </c>
      <c r="I27" s="24"/>
      <c r="J27" s="25"/>
      <c r="K27" s="25"/>
    </row>
    <row r="28" spans="1:11" ht="16.5" customHeight="1">
      <c r="A28" s="26" t="s">
        <v>70</v>
      </c>
      <c r="B28" s="27">
        <v>1.473</v>
      </c>
      <c r="C28" s="27" t="s">
        <v>64</v>
      </c>
      <c r="D28" s="79"/>
      <c r="E28" s="79"/>
      <c r="F28" s="80"/>
      <c r="G28" s="21">
        <v>310.8</v>
      </c>
      <c r="I28" s="24"/>
      <c r="J28" s="25"/>
      <c r="K28" s="25"/>
    </row>
    <row r="29" spans="1:11" ht="16.5" customHeight="1">
      <c r="A29" s="22" t="s">
        <v>71</v>
      </c>
      <c r="B29" s="23">
        <v>1.567</v>
      </c>
      <c r="C29" s="23" t="s">
        <v>64</v>
      </c>
      <c r="D29" s="77"/>
      <c r="E29" s="77"/>
      <c r="F29" s="78"/>
      <c r="G29" s="21">
        <v>330.64</v>
      </c>
      <c r="K29" s="25"/>
    </row>
    <row r="30" spans="1:7" ht="16.5" customHeight="1">
      <c r="A30" s="26" t="s">
        <v>72</v>
      </c>
      <c r="B30" s="27">
        <v>1.891</v>
      </c>
      <c r="C30" s="27" t="s">
        <v>64</v>
      </c>
      <c r="D30" s="79"/>
      <c r="E30" s="79"/>
      <c r="F30" s="80"/>
      <c r="G30" s="21">
        <v>399</v>
      </c>
    </row>
    <row r="31" spans="1:7" ht="16.5" customHeight="1">
      <c r="A31" s="22" t="s">
        <v>73</v>
      </c>
      <c r="B31" s="23">
        <v>1.617</v>
      </c>
      <c r="C31" s="23" t="s">
        <v>64</v>
      </c>
      <c r="D31" s="77"/>
      <c r="E31" s="77"/>
      <c r="F31" s="78"/>
      <c r="G31" s="21">
        <v>341.19</v>
      </c>
    </row>
    <row r="32" spans="1:7" ht="16.5" customHeight="1">
      <c r="A32" s="22" t="s">
        <v>74</v>
      </c>
      <c r="B32" s="23">
        <v>1.39</v>
      </c>
      <c r="C32" s="23" t="s">
        <v>64</v>
      </c>
      <c r="D32" s="77"/>
      <c r="E32" s="77"/>
      <c r="F32" s="78"/>
      <c r="G32" s="21">
        <v>283.29</v>
      </c>
    </row>
    <row r="33" spans="1:7" ht="16.5" customHeight="1">
      <c r="A33" s="22" t="s">
        <v>75</v>
      </c>
      <c r="B33" s="23">
        <v>1.329</v>
      </c>
      <c r="C33" s="23" t="s">
        <v>64</v>
      </c>
      <c r="D33" s="77"/>
      <c r="E33" s="77"/>
      <c r="F33" s="78"/>
      <c r="G33" s="21">
        <v>280.42</v>
      </c>
    </row>
    <row r="34" spans="1:7" ht="7.5" customHeight="1">
      <c r="A34" s="87"/>
      <c r="B34" s="77"/>
      <c r="C34" s="77"/>
      <c r="D34" s="77"/>
      <c r="E34" s="77"/>
      <c r="F34" s="77"/>
      <c r="G34" s="78"/>
    </row>
    <row r="35" spans="1:7" ht="16.5" customHeight="1">
      <c r="A35" s="88" t="s">
        <v>185</v>
      </c>
      <c r="B35" s="89"/>
      <c r="C35" s="89"/>
      <c r="D35" s="89"/>
      <c r="E35" s="89"/>
      <c r="F35" s="90"/>
      <c r="G35" s="28">
        <v>423.72</v>
      </c>
    </row>
    <row r="36" spans="1:7" s="1" customFormat="1" ht="15.75" customHeight="1">
      <c r="A36" s="81" t="s">
        <v>10</v>
      </c>
      <c r="B36" s="82"/>
      <c r="C36" s="82"/>
      <c r="D36" s="82"/>
      <c r="E36" s="82"/>
      <c r="F36" s="83"/>
      <c r="G36" s="18">
        <v>9549.12</v>
      </c>
    </row>
    <row r="37" spans="1:7" s="1" customFormat="1" ht="15.75" customHeight="1">
      <c r="A37" s="84" t="s">
        <v>119</v>
      </c>
      <c r="B37" s="85"/>
      <c r="C37" s="85"/>
      <c r="D37" s="85"/>
      <c r="E37" s="85"/>
      <c r="F37" s="86"/>
      <c r="G37" s="30"/>
    </row>
    <row r="38" spans="1:7" s="1" customFormat="1" ht="15.75" customHeight="1">
      <c r="A38" s="91" t="s">
        <v>127</v>
      </c>
      <c r="B38" s="92"/>
      <c r="C38" s="92"/>
      <c r="D38" s="92"/>
      <c r="E38" s="92"/>
      <c r="F38" s="93"/>
      <c r="G38" s="31">
        <v>226.83</v>
      </c>
    </row>
    <row r="39" spans="1:7" s="1" customFormat="1" ht="15.75" customHeight="1">
      <c r="A39" s="84" t="s">
        <v>134</v>
      </c>
      <c r="B39" s="85"/>
      <c r="C39" s="85"/>
      <c r="D39" s="85"/>
      <c r="E39" s="85"/>
      <c r="F39" s="86"/>
      <c r="G39" s="31"/>
    </row>
    <row r="40" spans="1:7" s="1" customFormat="1" ht="15.75" customHeight="1">
      <c r="A40" s="91" t="s">
        <v>139</v>
      </c>
      <c r="B40" s="92"/>
      <c r="C40" s="92"/>
      <c r="D40" s="92"/>
      <c r="E40" s="92"/>
      <c r="F40" s="93"/>
      <c r="G40" s="31">
        <v>1525.54</v>
      </c>
    </row>
    <row r="41" spans="1:7" s="1" customFormat="1" ht="16.5" customHeight="1">
      <c r="A41" s="84" t="s">
        <v>150</v>
      </c>
      <c r="B41" s="85"/>
      <c r="C41" s="85"/>
      <c r="D41" s="85"/>
      <c r="E41" s="85"/>
      <c r="F41" s="86"/>
      <c r="G41" s="30"/>
    </row>
    <row r="42" spans="1:7" s="1" customFormat="1" ht="16.5" customHeight="1">
      <c r="A42" s="91" t="s">
        <v>152</v>
      </c>
      <c r="B42" s="92"/>
      <c r="C42" s="92"/>
      <c r="D42" s="92"/>
      <c r="E42" s="92"/>
      <c r="F42" s="93"/>
      <c r="G42" s="13">
        <v>1871.06</v>
      </c>
    </row>
    <row r="43" spans="1:7" s="1" customFormat="1" ht="16.5" customHeight="1">
      <c r="A43" s="84" t="s">
        <v>217</v>
      </c>
      <c r="B43" s="85"/>
      <c r="C43" s="85"/>
      <c r="D43" s="85"/>
      <c r="E43" s="85"/>
      <c r="F43" s="86"/>
      <c r="G43" s="13"/>
    </row>
    <row r="44" spans="1:7" s="1" customFormat="1" ht="16.5" customHeight="1">
      <c r="A44" s="91" t="s">
        <v>220</v>
      </c>
      <c r="B44" s="92"/>
      <c r="C44" s="92"/>
      <c r="D44" s="92"/>
      <c r="E44" s="92"/>
      <c r="F44" s="93"/>
      <c r="G44" s="13">
        <v>243.78</v>
      </c>
    </row>
    <row r="45" spans="1:7" s="1" customFormat="1" ht="16.5" customHeight="1">
      <c r="A45" s="84" t="s">
        <v>57</v>
      </c>
      <c r="B45" s="85"/>
      <c r="C45" s="85"/>
      <c r="D45" s="85"/>
      <c r="E45" s="85"/>
      <c r="F45" s="86"/>
      <c r="G45" s="13"/>
    </row>
    <row r="46" spans="1:7" s="1" customFormat="1" ht="16.5" customHeight="1">
      <c r="A46" s="91" t="s">
        <v>225</v>
      </c>
      <c r="B46" s="92"/>
      <c r="C46" s="92"/>
      <c r="D46" s="92"/>
      <c r="E46" s="92"/>
      <c r="F46" s="93"/>
      <c r="G46" s="13">
        <v>5681.91</v>
      </c>
    </row>
  </sheetData>
  <mergeCells count="43">
    <mergeCell ref="A46:F46"/>
    <mergeCell ref="A42:F42"/>
    <mergeCell ref="A43:F43"/>
    <mergeCell ref="A44:F44"/>
    <mergeCell ref="A45:F45"/>
    <mergeCell ref="A38:F38"/>
    <mergeCell ref="A39:F39"/>
    <mergeCell ref="A40:F40"/>
    <mergeCell ref="A41:F41"/>
    <mergeCell ref="A36:F36"/>
    <mergeCell ref="A37:F37"/>
    <mergeCell ref="D33:F33"/>
    <mergeCell ref="A34:G34"/>
    <mergeCell ref="A35:F35"/>
    <mergeCell ref="D29:F29"/>
    <mergeCell ref="D30:F30"/>
    <mergeCell ref="D31:F31"/>
    <mergeCell ref="D32:F32"/>
    <mergeCell ref="D25:F25"/>
    <mergeCell ref="D26:F26"/>
    <mergeCell ref="D27:F27"/>
    <mergeCell ref="D28:F28"/>
    <mergeCell ref="A21:F21"/>
    <mergeCell ref="D22:F22"/>
    <mergeCell ref="D23:F23"/>
    <mergeCell ref="D24:F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A14:G14"/>
    <mergeCell ref="A15:F16"/>
    <mergeCell ref="G15:G16"/>
    <mergeCell ref="G8:G9"/>
    <mergeCell ref="A10:G10"/>
    <mergeCell ref="A11:F11"/>
    <mergeCell ref="A12:G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39" max="6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9.28125" style="0" customWidth="1"/>
    <col min="2" max="2" width="5.8515625" style="0" customWidth="1"/>
    <col min="3" max="3" width="5.140625" style="0" customWidth="1"/>
    <col min="4" max="4" width="13.140625" style="0" customWidth="1"/>
    <col min="5" max="5" width="5.28125" style="0" customWidth="1"/>
    <col min="6" max="6" width="32.28125" style="0" customWidth="1"/>
    <col min="7" max="7" width="17.57421875" style="0" customWidth="1"/>
    <col min="9" max="9" width="6.8515625" style="0" customWidth="1"/>
    <col min="10" max="11" width="4.42187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140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103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-40433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5">
        <v>71332.01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64134.54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48736.73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-25035.19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10699.8</v>
      </c>
    </row>
    <row r="21" spans="1:7" ht="16.5" customHeight="1">
      <c r="A21" s="94" t="s">
        <v>2</v>
      </c>
      <c r="B21" s="95"/>
      <c r="C21" s="95"/>
      <c r="D21" s="95"/>
      <c r="E21" s="95"/>
      <c r="F21" s="96"/>
      <c r="G21" s="13"/>
    </row>
    <row r="22" spans="1:7" ht="16.5" customHeight="1">
      <c r="A22" s="97" t="s">
        <v>59</v>
      </c>
      <c r="B22" s="98"/>
      <c r="C22" s="98"/>
      <c r="D22" s="98"/>
      <c r="E22" s="14">
        <v>5941</v>
      </c>
      <c r="F22" s="15" t="s">
        <v>60</v>
      </c>
      <c r="G22" s="16"/>
    </row>
    <row r="23" spans="1:7" ht="16.5" customHeight="1">
      <c r="A23" s="97" t="s">
        <v>162</v>
      </c>
      <c r="B23" s="98"/>
      <c r="C23" s="98"/>
      <c r="D23" s="98"/>
      <c r="E23" s="14">
        <v>6239</v>
      </c>
      <c r="F23" s="15" t="s">
        <v>60</v>
      </c>
      <c r="G23" s="16"/>
    </row>
    <row r="24" spans="1:7" ht="16.5" customHeight="1">
      <c r="A24" s="97" t="s">
        <v>61</v>
      </c>
      <c r="B24" s="98"/>
      <c r="C24" s="98"/>
      <c r="D24" s="98"/>
      <c r="E24" s="14">
        <v>298</v>
      </c>
      <c r="F24" s="15" t="s">
        <v>62</v>
      </c>
      <c r="G24" s="17">
        <v>831.42</v>
      </c>
    </row>
    <row r="25" spans="1:7" ht="16.5" customHeight="1">
      <c r="A25" s="105" t="s">
        <v>211</v>
      </c>
      <c r="B25" s="106"/>
      <c r="C25" s="106"/>
      <c r="D25" s="106"/>
      <c r="E25" s="106"/>
      <c r="F25" s="107"/>
      <c r="G25" s="13"/>
    </row>
    <row r="26" spans="1:7" ht="16.5" customHeight="1">
      <c r="A26" s="97" t="s">
        <v>212</v>
      </c>
      <c r="B26" s="98"/>
      <c r="C26" s="98"/>
      <c r="D26" s="98"/>
      <c r="E26" s="14">
        <v>6239</v>
      </c>
      <c r="F26" s="15" t="s">
        <v>60</v>
      </c>
      <c r="G26" s="16"/>
    </row>
    <row r="27" spans="1:7" ht="16.5" customHeight="1">
      <c r="A27" s="97" t="s">
        <v>258</v>
      </c>
      <c r="B27" s="98"/>
      <c r="C27" s="98"/>
      <c r="D27" s="98"/>
      <c r="E27" s="14">
        <v>6691</v>
      </c>
      <c r="F27" s="15" t="s">
        <v>60</v>
      </c>
      <c r="G27" s="16"/>
    </row>
    <row r="28" spans="1:7" ht="16.5" customHeight="1">
      <c r="A28" s="97" t="s">
        <v>61</v>
      </c>
      <c r="B28" s="98"/>
      <c r="C28" s="98"/>
      <c r="D28" s="98"/>
      <c r="E28" s="14">
        <v>452</v>
      </c>
      <c r="F28" s="15" t="s">
        <v>213</v>
      </c>
      <c r="G28" s="17">
        <v>1333.4</v>
      </c>
    </row>
    <row r="29" spans="1:7" ht="16.5" customHeight="1">
      <c r="A29" s="72" t="s">
        <v>9</v>
      </c>
      <c r="B29" s="73"/>
      <c r="C29" s="73"/>
      <c r="D29" s="73"/>
      <c r="E29" s="73"/>
      <c r="F29" s="74"/>
      <c r="G29" s="18">
        <v>8781.82</v>
      </c>
    </row>
    <row r="30" spans="1:7" ht="16.5" customHeight="1">
      <c r="A30" s="19" t="s">
        <v>63</v>
      </c>
      <c r="B30" s="20">
        <v>2.376</v>
      </c>
      <c r="C30" s="20" t="s">
        <v>64</v>
      </c>
      <c r="D30" s="75"/>
      <c r="E30" s="75"/>
      <c r="F30" s="76"/>
      <c r="G30" s="21">
        <v>501.34</v>
      </c>
    </row>
    <row r="31" spans="1:7" ht="16.5" customHeight="1">
      <c r="A31" s="22" t="s">
        <v>65</v>
      </c>
      <c r="B31" s="23">
        <v>2.362</v>
      </c>
      <c r="C31" s="23" t="s">
        <v>64</v>
      </c>
      <c r="D31" s="77"/>
      <c r="E31" s="77"/>
      <c r="F31" s="78"/>
      <c r="G31" s="21">
        <v>498.38</v>
      </c>
    </row>
    <row r="32" spans="1:7" ht="16.5" customHeight="1">
      <c r="A32" s="22" t="s">
        <v>66</v>
      </c>
      <c r="B32" s="23">
        <v>3.091</v>
      </c>
      <c r="C32" s="23" t="s">
        <v>64</v>
      </c>
      <c r="D32" s="77"/>
      <c r="E32" s="77"/>
      <c r="F32" s="78"/>
      <c r="G32" s="21">
        <v>652.2</v>
      </c>
    </row>
    <row r="33" spans="1:7" ht="16.5" customHeight="1">
      <c r="A33" s="22" t="s">
        <v>67</v>
      </c>
      <c r="B33" s="23">
        <v>3.424</v>
      </c>
      <c r="C33" s="23" t="s">
        <v>64</v>
      </c>
      <c r="D33" s="77"/>
      <c r="E33" s="77"/>
      <c r="F33" s="78"/>
      <c r="G33" s="21">
        <v>722.46</v>
      </c>
    </row>
    <row r="34" spans="1:7" ht="16.5" customHeight="1">
      <c r="A34" s="22" t="s">
        <v>68</v>
      </c>
      <c r="B34" s="23">
        <v>4.243</v>
      </c>
      <c r="C34" s="23" t="s">
        <v>64</v>
      </c>
      <c r="D34" s="77"/>
      <c r="E34" s="77"/>
      <c r="F34" s="78"/>
      <c r="G34" s="21">
        <v>895.27</v>
      </c>
    </row>
    <row r="35" spans="1:11" ht="16.5" customHeight="1">
      <c r="A35" s="22" t="s">
        <v>69</v>
      </c>
      <c r="B35" s="23">
        <v>3.623</v>
      </c>
      <c r="C35" s="23" t="s">
        <v>64</v>
      </c>
      <c r="D35" s="77"/>
      <c r="E35" s="77"/>
      <c r="F35" s="78"/>
      <c r="G35" s="21">
        <v>764.45</v>
      </c>
      <c r="I35" s="24"/>
      <c r="J35" s="25"/>
      <c r="K35" s="25"/>
    </row>
    <row r="36" spans="1:11" ht="16.5" customHeight="1">
      <c r="A36" s="26" t="s">
        <v>70</v>
      </c>
      <c r="B36" s="27">
        <v>3.929</v>
      </c>
      <c r="C36" s="27" t="s">
        <v>64</v>
      </c>
      <c r="D36" s="79"/>
      <c r="E36" s="79"/>
      <c r="F36" s="80"/>
      <c r="G36" s="21">
        <v>829.02</v>
      </c>
      <c r="I36" s="24"/>
      <c r="J36" s="25"/>
      <c r="K36" s="25"/>
    </row>
    <row r="37" spans="1:11" ht="16.5" customHeight="1">
      <c r="A37" s="22" t="s">
        <v>71</v>
      </c>
      <c r="B37" s="23">
        <v>3.761</v>
      </c>
      <c r="C37" s="23" t="s">
        <v>64</v>
      </c>
      <c r="D37" s="77"/>
      <c r="E37" s="77"/>
      <c r="F37" s="78"/>
      <c r="G37" s="21">
        <v>793.57</v>
      </c>
      <c r="K37" s="25"/>
    </row>
    <row r="38" spans="1:7" ht="16.5" customHeight="1">
      <c r="A38" s="26" t="s">
        <v>72</v>
      </c>
      <c r="B38" s="27">
        <v>4.538</v>
      </c>
      <c r="C38" s="27" t="s">
        <v>64</v>
      </c>
      <c r="D38" s="79"/>
      <c r="E38" s="79"/>
      <c r="F38" s="80"/>
      <c r="G38" s="21">
        <v>957.52</v>
      </c>
    </row>
    <row r="39" spans="1:7" ht="16.5" customHeight="1">
      <c r="A39" s="22" t="s">
        <v>73</v>
      </c>
      <c r="B39" s="23">
        <v>3.881</v>
      </c>
      <c r="C39" s="23" t="s">
        <v>64</v>
      </c>
      <c r="D39" s="77"/>
      <c r="E39" s="77"/>
      <c r="F39" s="78"/>
      <c r="G39" s="21">
        <v>818.89</v>
      </c>
    </row>
    <row r="40" spans="1:7" ht="16.5" customHeight="1">
      <c r="A40" s="22" t="s">
        <v>74</v>
      </c>
      <c r="B40" s="23">
        <v>3.335</v>
      </c>
      <c r="C40" s="23" t="s">
        <v>64</v>
      </c>
      <c r="D40" s="77"/>
      <c r="E40" s="77"/>
      <c r="F40" s="78"/>
      <c r="G40" s="21">
        <v>703.69</v>
      </c>
    </row>
    <row r="41" spans="1:7" ht="16.5" customHeight="1">
      <c r="A41" s="22" t="s">
        <v>75</v>
      </c>
      <c r="B41" s="23">
        <v>3.057</v>
      </c>
      <c r="C41" s="23" t="s">
        <v>64</v>
      </c>
      <c r="D41" s="77"/>
      <c r="E41" s="77"/>
      <c r="F41" s="78"/>
      <c r="G41" s="21">
        <v>645.03</v>
      </c>
    </row>
    <row r="42" spans="1:7" ht="7.5" customHeight="1">
      <c r="A42" s="87"/>
      <c r="B42" s="77"/>
      <c r="C42" s="77"/>
      <c r="D42" s="77"/>
      <c r="E42" s="77"/>
      <c r="F42" s="77"/>
      <c r="G42" s="78"/>
    </row>
    <row r="43" spans="1:7" ht="16.5" customHeight="1">
      <c r="A43" s="88" t="s">
        <v>186</v>
      </c>
      <c r="B43" s="89"/>
      <c r="C43" s="89"/>
      <c r="D43" s="89"/>
      <c r="E43" s="89"/>
      <c r="F43" s="90"/>
      <c r="G43" s="28">
        <v>1743.84</v>
      </c>
    </row>
    <row r="44" spans="1:7" s="1" customFormat="1" ht="15.75" customHeight="1">
      <c r="A44" s="99" t="s">
        <v>3</v>
      </c>
      <c r="B44" s="100"/>
      <c r="C44" s="100"/>
      <c r="D44" s="100"/>
      <c r="E44" s="100"/>
      <c r="F44" s="101"/>
      <c r="G44" s="29">
        <v>105</v>
      </c>
    </row>
    <row r="45" spans="1:7" s="1" customFormat="1" ht="15.75" customHeight="1">
      <c r="A45" s="102" t="s">
        <v>119</v>
      </c>
      <c r="B45" s="103"/>
      <c r="C45" s="103"/>
      <c r="D45" s="103"/>
      <c r="E45" s="103"/>
      <c r="F45" s="104"/>
      <c r="G45" s="18">
        <v>105</v>
      </c>
    </row>
    <row r="46" spans="1:7" s="1" customFormat="1" ht="15.75" customHeight="1">
      <c r="A46" s="102" t="s">
        <v>196</v>
      </c>
      <c r="B46" s="103"/>
      <c r="C46" s="103"/>
      <c r="D46" s="103"/>
      <c r="E46" s="103"/>
      <c r="F46" s="104"/>
      <c r="G46" s="18">
        <v>105</v>
      </c>
    </row>
    <row r="47" spans="1:7" s="1" customFormat="1" ht="15.75" customHeight="1">
      <c r="A47" s="102" t="s">
        <v>224</v>
      </c>
      <c r="B47" s="103"/>
      <c r="C47" s="103"/>
      <c r="D47" s="103"/>
      <c r="E47" s="103"/>
      <c r="F47" s="104"/>
      <c r="G47" s="18">
        <v>105</v>
      </c>
    </row>
    <row r="48" spans="1:7" s="1" customFormat="1" ht="15.75" customHeight="1">
      <c r="A48" s="81" t="s">
        <v>10</v>
      </c>
      <c r="B48" s="82"/>
      <c r="C48" s="82"/>
      <c r="D48" s="82"/>
      <c r="E48" s="82"/>
      <c r="F48" s="83"/>
      <c r="G48" s="18">
        <v>25031.45</v>
      </c>
    </row>
    <row r="49" spans="1:7" s="1" customFormat="1" ht="15.75" customHeight="1">
      <c r="A49" s="84" t="s">
        <v>104</v>
      </c>
      <c r="B49" s="85"/>
      <c r="C49" s="85"/>
      <c r="D49" s="85"/>
      <c r="E49" s="85"/>
      <c r="F49" s="86"/>
      <c r="G49" s="30"/>
    </row>
    <row r="50" spans="1:7" s="1" customFormat="1" ht="15.75" customHeight="1">
      <c r="A50" s="91" t="s">
        <v>108</v>
      </c>
      <c r="B50" s="92"/>
      <c r="C50" s="92"/>
      <c r="D50" s="92"/>
      <c r="E50" s="92"/>
      <c r="F50" s="93"/>
      <c r="G50" s="31">
        <v>3949.67</v>
      </c>
    </row>
    <row r="51" spans="1:7" s="1" customFormat="1" ht="15.75" customHeight="1">
      <c r="A51" s="91" t="s">
        <v>109</v>
      </c>
      <c r="B51" s="92"/>
      <c r="C51" s="92"/>
      <c r="D51" s="92"/>
      <c r="E51" s="92"/>
      <c r="F51" s="93"/>
      <c r="G51" s="31">
        <v>1416.52</v>
      </c>
    </row>
    <row r="52" spans="1:7" s="1" customFormat="1" ht="15.75" customHeight="1">
      <c r="A52" s="84" t="s">
        <v>119</v>
      </c>
      <c r="B52" s="85"/>
      <c r="C52" s="85"/>
      <c r="D52" s="85"/>
      <c r="E52" s="85"/>
      <c r="F52" s="86"/>
      <c r="G52" s="31"/>
    </row>
    <row r="53" spans="1:7" s="1" customFormat="1" ht="16.5" customHeight="1">
      <c r="A53" s="91" t="s">
        <v>127</v>
      </c>
      <c r="B53" s="92"/>
      <c r="C53" s="92"/>
      <c r="D53" s="92"/>
      <c r="E53" s="92"/>
      <c r="F53" s="93"/>
      <c r="G53" s="31">
        <v>226.83</v>
      </c>
    </row>
    <row r="54" spans="1:7" s="1" customFormat="1" ht="16.5" customHeight="1">
      <c r="A54" s="84" t="s">
        <v>128</v>
      </c>
      <c r="B54" s="85"/>
      <c r="C54" s="85"/>
      <c r="D54" s="85"/>
      <c r="E54" s="85"/>
      <c r="F54" s="86"/>
      <c r="G54" s="13"/>
    </row>
    <row r="55" spans="1:7" s="1" customFormat="1" ht="16.5" customHeight="1">
      <c r="A55" s="91" t="s">
        <v>278</v>
      </c>
      <c r="B55" s="92"/>
      <c r="C55" s="92"/>
      <c r="D55" s="92"/>
      <c r="E55" s="92"/>
      <c r="F55" s="93"/>
      <c r="G55" s="32">
        <v>15071.12</v>
      </c>
    </row>
    <row r="56" spans="1:7" s="1" customFormat="1" ht="16.5" customHeight="1">
      <c r="A56" s="84" t="s">
        <v>134</v>
      </c>
      <c r="B56" s="85"/>
      <c r="C56" s="85"/>
      <c r="D56" s="85"/>
      <c r="E56" s="85"/>
      <c r="F56" s="86"/>
      <c r="G56" s="13"/>
    </row>
    <row r="57" spans="1:7" s="1" customFormat="1" ht="16.5" customHeight="1">
      <c r="A57" s="91" t="s">
        <v>139</v>
      </c>
      <c r="B57" s="92"/>
      <c r="C57" s="92"/>
      <c r="D57" s="92"/>
      <c r="E57" s="92"/>
      <c r="F57" s="93"/>
      <c r="G57" s="32">
        <v>636.1</v>
      </c>
    </row>
    <row r="58" spans="1:7" s="1" customFormat="1" ht="16.5" customHeight="1">
      <c r="A58" s="84" t="s">
        <v>217</v>
      </c>
      <c r="B58" s="85"/>
      <c r="C58" s="85"/>
      <c r="D58" s="85"/>
      <c r="E58" s="85"/>
      <c r="F58" s="86"/>
      <c r="G58" s="13"/>
    </row>
    <row r="59" spans="1:7" s="1" customFormat="1" ht="16.5" customHeight="1">
      <c r="A59" s="91" t="s">
        <v>220</v>
      </c>
      <c r="B59" s="92"/>
      <c r="C59" s="92"/>
      <c r="D59" s="92"/>
      <c r="E59" s="92"/>
      <c r="F59" s="93"/>
      <c r="G59" s="13">
        <v>243.78</v>
      </c>
    </row>
    <row r="60" spans="1:7" s="1" customFormat="1" ht="16.5" customHeight="1">
      <c r="A60" s="84" t="s">
        <v>224</v>
      </c>
      <c r="B60" s="85"/>
      <c r="C60" s="85"/>
      <c r="D60" s="85"/>
      <c r="E60" s="85"/>
      <c r="F60" s="86"/>
      <c r="G60" s="13"/>
    </row>
    <row r="61" spans="1:7" s="1" customFormat="1" ht="16.5" customHeight="1">
      <c r="A61" s="91" t="s">
        <v>108</v>
      </c>
      <c r="B61" s="92"/>
      <c r="C61" s="92"/>
      <c r="D61" s="92"/>
      <c r="E61" s="92"/>
      <c r="F61" s="93"/>
      <c r="G61" s="13">
        <v>3243.73</v>
      </c>
    </row>
    <row r="62" spans="1:7" s="1" customFormat="1" ht="16.5" customHeight="1">
      <c r="A62" s="84" t="s">
        <v>241</v>
      </c>
      <c r="B62" s="85"/>
      <c r="C62" s="85"/>
      <c r="D62" s="85"/>
      <c r="E62" s="85"/>
      <c r="F62" s="86"/>
      <c r="G62" s="13"/>
    </row>
    <row r="63" spans="1:7" s="1" customFormat="1" ht="16.5" customHeight="1">
      <c r="A63" s="91" t="s">
        <v>115</v>
      </c>
      <c r="B63" s="92"/>
      <c r="C63" s="92"/>
      <c r="D63" s="92"/>
      <c r="E63" s="92"/>
      <c r="F63" s="93"/>
      <c r="G63" s="6">
        <v>121.85</v>
      </c>
    </row>
    <row r="64" spans="1:7" s="1" customFormat="1" ht="16.5" customHeight="1">
      <c r="A64" s="84" t="s">
        <v>253</v>
      </c>
      <c r="B64" s="85"/>
      <c r="C64" s="85"/>
      <c r="D64" s="85"/>
      <c r="E64" s="85"/>
      <c r="F64" s="86"/>
      <c r="G64" s="13"/>
    </row>
    <row r="65" spans="1:7" s="1" customFormat="1" ht="16.5" customHeight="1">
      <c r="A65" s="91" t="s">
        <v>115</v>
      </c>
      <c r="B65" s="92"/>
      <c r="C65" s="92"/>
      <c r="D65" s="92"/>
      <c r="E65" s="92"/>
      <c r="F65" s="93"/>
      <c r="G65" s="6">
        <v>121.85</v>
      </c>
    </row>
  </sheetData>
  <mergeCells count="62">
    <mergeCell ref="A54:F54"/>
    <mergeCell ref="A55:F55"/>
    <mergeCell ref="A25:F25"/>
    <mergeCell ref="A26:D26"/>
    <mergeCell ref="A27:D27"/>
    <mergeCell ref="A28:D28"/>
    <mergeCell ref="A64:F64"/>
    <mergeCell ref="A65:F65"/>
    <mergeCell ref="A60:F60"/>
    <mergeCell ref="A61:F61"/>
    <mergeCell ref="A62:F62"/>
    <mergeCell ref="A63:F63"/>
    <mergeCell ref="A56:F56"/>
    <mergeCell ref="A57:F57"/>
    <mergeCell ref="A58:F58"/>
    <mergeCell ref="A59:F59"/>
    <mergeCell ref="A50:F50"/>
    <mergeCell ref="A51:F51"/>
    <mergeCell ref="A52:F52"/>
    <mergeCell ref="A53:F53"/>
    <mergeCell ref="A45:F45"/>
    <mergeCell ref="A47:F47"/>
    <mergeCell ref="A48:F48"/>
    <mergeCell ref="A49:F49"/>
    <mergeCell ref="A46:F46"/>
    <mergeCell ref="D41:F41"/>
    <mergeCell ref="A42:G42"/>
    <mergeCell ref="A43:F43"/>
    <mergeCell ref="A44:F44"/>
    <mergeCell ref="D37:F37"/>
    <mergeCell ref="D38:F38"/>
    <mergeCell ref="D39:F39"/>
    <mergeCell ref="D40:F40"/>
    <mergeCell ref="D33:F33"/>
    <mergeCell ref="D34:F34"/>
    <mergeCell ref="D35:F35"/>
    <mergeCell ref="D36:F36"/>
    <mergeCell ref="A29:F29"/>
    <mergeCell ref="D30:F30"/>
    <mergeCell ref="D31:F31"/>
    <mergeCell ref="D32:F32"/>
    <mergeCell ref="A21:F21"/>
    <mergeCell ref="A22:D22"/>
    <mergeCell ref="A23:D23"/>
    <mergeCell ref="A24:D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A14:G14"/>
    <mergeCell ref="A15:F16"/>
    <mergeCell ref="G15:G16"/>
    <mergeCell ref="G8:G9"/>
    <mergeCell ref="A10:G10"/>
    <mergeCell ref="A11:F11"/>
    <mergeCell ref="A12:G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7" max="6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4">
      <selection activeCell="D22" sqref="D22:F22"/>
    </sheetView>
  </sheetViews>
  <sheetFormatPr defaultColWidth="9.140625" defaultRowHeight="12.75"/>
  <cols>
    <col min="1" max="1" width="9.28125" style="0" customWidth="1"/>
    <col min="2" max="2" width="5.28125" style="0" customWidth="1"/>
    <col min="3" max="3" width="5.140625" style="0" customWidth="1"/>
    <col min="4" max="4" width="15.140625" style="0" customWidth="1"/>
    <col min="5" max="5" width="5.28125" style="0" customWidth="1"/>
    <col min="6" max="6" width="31.00390625" style="0" customWidth="1"/>
    <col min="7" max="7" width="17.57421875" style="0" customWidth="1"/>
    <col min="9" max="9" width="7.00390625" style="0" customWidth="1"/>
    <col min="10" max="11" width="4.14062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6.5" customHeight="1">
      <c r="A2" s="63" t="s">
        <v>33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87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-34350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5">
        <v>18124.7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18507.27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8282.17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-24124.9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2718.71</v>
      </c>
    </row>
    <row r="21" spans="1:7" ht="16.5" customHeight="1">
      <c r="A21" s="72" t="s">
        <v>9</v>
      </c>
      <c r="B21" s="73"/>
      <c r="C21" s="73"/>
      <c r="D21" s="73"/>
      <c r="E21" s="73"/>
      <c r="F21" s="74"/>
      <c r="G21" s="18">
        <v>4618.58</v>
      </c>
    </row>
    <row r="22" spans="1:7" ht="16.5" customHeight="1">
      <c r="A22" s="19" t="s">
        <v>63</v>
      </c>
      <c r="B22" s="20">
        <v>1.33</v>
      </c>
      <c r="C22" s="20" t="s">
        <v>64</v>
      </c>
      <c r="D22" s="75"/>
      <c r="E22" s="75"/>
      <c r="F22" s="76"/>
      <c r="G22" s="21">
        <v>280.63</v>
      </c>
    </row>
    <row r="23" spans="1:7" ht="16.5" customHeight="1">
      <c r="A23" s="22" t="s">
        <v>65</v>
      </c>
      <c r="B23" s="34">
        <v>1.278</v>
      </c>
      <c r="C23" s="23" t="s">
        <v>64</v>
      </c>
      <c r="D23" s="77"/>
      <c r="E23" s="77"/>
      <c r="F23" s="78"/>
      <c r="G23" s="21">
        <v>269.66</v>
      </c>
    </row>
    <row r="24" spans="1:7" ht="16.5" customHeight="1">
      <c r="A24" s="22" t="s">
        <v>66</v>
      </c>
      <c r="B24" s="34">
        <v>1.577</v>
      </c>
      <c r="C24" s="23" t="s">
        <v>64</v>
      </c>
      <c r="D24" s="77"/>
      <c r="E24" s="77"/>
      <c r="F24" s="78"/>
      <c r="G24" s="21">
        <v>332.75</v>
      </c>
    </row>
    <row r="25" spans="1:7" ht="16.5" customHeight="1">
      <c r="A25" s="22" t="s">
        <v>67</v>
      </c>
      <c r="B25" s="34">
        <v>1.304</v>
      </c>
      <c r="C25" s="23" t="s">
        <v>64</v>
      </c>
      <c r="D25" s="77"/>
      <c r="E25" s="77"/>
      <c r="F25" s="78"/>
      <c r="G25" s="21">
        <v>275.14</v>
      </c>
    </row>
    <row r="26" spans="1:7" ht="16.5" customHeight="1">
      <c r="A26" s="22" t="s">
        <v>68</v>
      </c>
      <c r="B26" s="34">
        <v>2.135</v>
      </c>
      <c r="C26" s="23" t="s">
        <v>64</v>
      </c>
      <c r="D26" s="77"/>
      <c r="E26" s="77"/>
      <c r="F26" s="78"/>
      <c r="G26" s="21">
        <v>450.49</v>
      </c>
    </row>
    <row r="27" spans="1:11" ht="16.5" customHeight="1">
      <c r="A27" s="22" t="s">
        <v>69</v>
      </c>
      <c r="B27" s="34">
        <v>2.646</v>
      </c>
      <c r="C27" s="23" t="s">
        <v>64</v>
      </c>
      <c r="D27" s="77"/>
      <c r="E27" s="77"/>
      <c r="F27" s="78"/>
      <c r="G27" s="21">
        <v>558.31</v>
      </c>
      <c r="I27" s="24"/>
      <c r="J27" s="25"/>
      <c r="K27" s="25"/>
    </row>
    <row r="28" spans="1:11" ht="16.5" customHeight="1">
      <c r="A28" s="26" t="s">
        <v>70</v>
      </c>
      <c r="B28" s="37">
        <v>1.936</v>
      </c>
      <c r="C28" s="27" t="s">
        <v>64</v>
      </c>
      <c r="D28" s="79"/>
      <c r="E28" s="79"/>
      <c r="F28" s="80"/>
      <c r="G28" s="21">
        <v>408.5</v>
      </c>
      <c r="I28" s="24"/>
      <c r="J28" s="25"/>
      <c r="K28" s="25"/>
    </row>
    <row r="29" spans="1:11" ht="16.5" customHeight="1">
      <c r="A29" s="22" t="s">
        <v>71</v>
      </c>
      <c r="B29" s="34">
        <v>2.009</v>
      </c>
      <c r="C29" s="23" t="s">
        <v>64</v>
      </c>
      <c r="D29" s="77"/>
      <c r="E29" s="77"/>
      <c r="F29" s="78"/>
      <c r="G29" s="21">
        <v>423.9</v>
      </c>
      <c r="K29" s="25"/>
    </row>
    <row r="30" spans="1:7" ht="16.5" customHeight="1">
      <c r="A30" s="26" t="s">
        <v>72</v>
      </c>
      <c r="B30" s="40">
        <v>1.9</v>
      </c>
      <c r="C30" s="27" t="s">
        <v>64</v>
      </c>
      <c r="D30" s="79"/>
      <c r="E30" s="79"/>
      <c r="F30" s="80"/>
      <c r="G30" s="21">
        <v>400.9</v>
      </c>
    </row>
    <row r="31" spans="1:7" ht="16.5" customHeight="1">
      <c r="A31" s="22" t="s">
        <v>73</v>
      </c>
      <c r="B31" s="34">
        <v>2.136</v>
      </c>
      <c r="C31" s="23" t="s">
        <v>64</v>
      </c>
      <c r="D31" s="77"/>
      <c r="E31" s="77"/>
      <c r="F31" s="78"/>
      <c r="G31" s="21">
        <v>450.7</v>
      </c>
    </row>
    <row r="32" spans="1:7" ht="16.5" customHeight="1">
      <c r="A32" s="22" t="s">
        <v>74</v>
      </c>
      <c r="B32" s="34">
        <v>1.827</v>
      </c>
      <c r="C32" s="23" t="s">
        <v>64</v>
      </c>
      <c r="D32" s="77"/>
      <c r="E32" s="77"/>
      <c r="F32" s="78"/>
      <c r="G32" s="21">
        <v>385.5</v>
      </c>
    </row>
    <row r="33" spans="1:7" ht="16.5" customHeight="1">
      <c r="A33" s="22" t="s">
        <v>75</v>
      </c>
      <c r="B33" s="34">
        <v>1.811</v>
      </c>
      <c r="C33" s="23" t="s">
        <v>64</v>
      </c>
      <c r="D33" s="77"/>
      <c r="E33" s="77"/>
      <c r="F33" s="78"/>
      <c r="G33" s="21">
        <v>382.12</v>
      </c>
    </row>
    <row r="34" spans="1:7" ht="7.5" customHeight="1">
      <c r="A34" s="87"/>
      <c r="B34" s="77"/>
      <c r="C34" s="77"/>
      <c r="D34" s="77"/>
      <c r="E34" s="77"/>
      <c r="F34" s="77"/>
      <c r="G34" s="78"/>
    </row>
    <row r="35" spans="1:7" ht="16.5" customHeight="1">
      <c r="A35" s="88" t="s">
        <v>187</v>
      </c>
      <c r="B35" s="89"/>
      <c r="C35" s="89"/>
      <c r="D35" s="89"/>
      <c r="E35" s="89"/>
      <c r="F35" s="90"/>
      <c r="G35" s="28">
        <v>353.52</v>
      </c>
    </row>
    <row r="36" spans="1:7" s="1" customFormat="1" ht="15.75" customHeight="1">
      <c r="A36" s="81" t="s">
        <v>10</v>
      </c>
      <c r="B36" s="82"/>
      <c r="C36" s="82"/>
      <c r="D36" s="82"/>
      <c r="E36" s="82"/>
      <c r="F36" s="83"/>
      <c r="G36" s="18">
        <v>591.37</v>
      </c>
    </row>
    <row r="37" spans="1:7" s="1" customFormat="1" ht="15.75" customHeight="1">
      <c r="A37" s="84" t="s">
        <v>119</v>
      </c>
      <c r="B37" s="85"/>
      <c r="C37" s="85"/>
      <c r="D37" s="85"/>
      <c r="E37" s="85"/>
      <c r="F37" s="86"/>
      <c r="G37" s="30"/>
    </row>
    <row r="38" spans="1:7" s="1" customFormat="1" ht="15.75" customHeight="1">
      <c r="A38" s="91" t="s">
        <v>127</v>
      </c>
      <c r="B38" s="92"/>
      <c r="C38" s="92"/>
      <c r="D38" s="92"/>
      <c r="E38" s="92"/>
      <c r="F38" s="93"/>
      <c r="G38" s="31">
        <v>226.83</v>
      </c>
    </row>
    <row r="39" spans="1:7" s="1" customFormat="1" ht="15.75" customHeight="1">
      <c r="A39" s="84" t="s">
        <v>253</v>
      </c>
      <c r="B39" s="85"/>
      <c r="C39" s="85"/>
      <c r="D39" s="85"/>
      <c r="E39" s="85"/>
      <c r="F39" s="86"/>
      <c r="G39" s="31"/>
    </row>
    <row r="40" spans="1:7" s="1" customFormat="1" ht="15.75" customHeight="1">
      <c r="A40" s="91" t="s">
        <v>267</v>
      </c>
      <c r="B40" s="92"/>
      <c r="C40" s="92"/>
      <c r="D40" s="92"/>
      <c r="E40" s="92"/>
      <c r="F40" s="93"/>
      <c r="G40" s="31">
        <v>364.54</v>
      </c>
    </row>
  </sheetData>
  <mergeCells count="37">
    <mergeCell ref="A38:F38"/>
    <mergeCell ref="A39:F39"/>
    <mergeCell ref="A40:F40"/>
    <mergeCell ref="A36:F36"/>
    <mergeCell ref="A37:F37"/>
    <mergeCell ref="D33:F33"/>
    <mergeCell ref="A34:G34"/>
    <mergeCell ref="A35:F35"/>
    <mergeCell ref="D29:F29"/>
    <mergeCell ref="D30:F30"/>
    <mergeCell ref="D31:F31"/>
    <mergeCell ref="D32:F32"/>
    <mergeCell ref="D25:F25"/>
    <mergeCell ref="D26:F26"/>
    <mergeCell ref="D27:F27"/>
    <mergeCell ref="D28:F28"/>
    <mergeCell ref="A21:F21"/>
    <mergeCell ref="D22:F22"/>
    <mergeCell ref="D23:F23"/>
    <mergeCell ref="D24:F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G8:G9"/>
    <mergeCell ref="A10:G10"/>
    <mergeCell ref="A11:F11"/>
    <mergeCell ref="A12:G12"/>
    <mergeCell ref="A14:G14"/>
    <mergeCell ref="A15:F16"/>
    <mergeCell ref="G15:G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 topLeftCell="A1">
      <selection activeCell="D23" sqref="D23:F23"/>
    </sheetView>
  </sheetViews>
  <sheetFormatPr defaultColWidth="9.140625" defaultRowHeight="12.75"/>
  <cols>
    <col min="1" max="1" width="9.28125" style="0" customWidth="1"/>
    <col min="2" max="2" width="6.28125" style="0" customWidth="1"/>
    <col min="3" max="3" width="5.140625" style="0" customWidth="1"/>
    <col min="4" max="4" width="15.140625" style="0" customWidth="1"/>
    <col min="5" max="5" width="5.28125" style="0" customWidth="1"/>
    <col min="6" max="6" width="31.00390625" style="0" customWidth="1"/>
    <col min="7" max="7" width="17.57421875" style="0" customWidth="1"/>
    <col min="9" max="9" width="6.57421875" style="0" customWidth="1"/>
    <col min="10" max="11" width="4.2812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13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36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-56548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5">
        <v>13414.18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13414.47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10395.9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-53529.43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2012.13</v>
      </c>
    </row>
    <row r="21" spans="1:7" ht="16.5" customHeight="1">
      <c r="A21" s="72" t="s">
        <v>9</v>
      </c>
      <c r="B21" s="73"/>
      <c r="C21" s="73"/>
      <c r="D21" s="73"/>
      <c r="E21" s="73"/>
      <c r="F21" s="74"/>
      <c r="G21" s="18">
        <v>5635.81</v>
      </c>
    </row>
    <row r="22" spans="1:7" ht="16.5" customHeight="1">
      <c r="A22" s="19" t="s">
        <v>63</v>
      </c>
      <c r="B22" s="20">
        <v>2.1</v>
      </c>
      <c r="C22" s="20" t="s">
        <v>64</v>
      </c>
      <c r="D22" s="75"/>
      <c r="E22" s="75"/>
      <c r="F22" s="76"/>
      <c r="G22" s="21">
        <v>443.1</v>
      </c>
    </row>
    <row r="23" spans="1:7" ht="16.5" customHeight="1">
      <c r="A23" s="22" t="s">
        <v>65</v>
      </c>
      <c r="B23" s="34">
        <v>2.536</v>
      </c>
      <c r="C23" s="23" t="s">
        <v>64</v>
      </c>
      <c r="D23" s="77"/>
      <c r="E23" s="77"/>
      <c r="F23" s="78"/>
      <c r="G23" s="21">
        <v>535.1</v>
      </c>
    </row>
    <row r="24" spans="1:7" ht="16.5" customHeight="1">
      <c r="A24" s="22" t="s">
        <v>66</v>
      </c>
      <c r="B24" s="23">
        <v>3.218</v>
      </c>
      <c r="C24" s="23" t="s">
        <v>64</v>
      </c>
      <c r="D24" s="77"/>
      <c r="E24" s="77"/>
      <c r="F24" s="78"/>
      <c r="G24" s="21">
        <v>679</v>
      </c>
    </row>
    <row r="25" spans="1:7" ht="16.5" customHeight="1">
      <c r="A25" s="22" t="s">
        <v>67</v>
      </c>
      <c r="B25" s="23">
        <v>1.145</v>
      </c>
      <c r="C25" s="23" t="s">
        <v>64</v>
      </c>
      <c r="D25" s="77"/>
      <c r="E25" s="77"/>
      <c r="F25" s="78"/>
      <c r="G25" s="21">
        <v>241.6</v>
      </c>
    </row>
    <row r="26" spans="1:7" ht="16.5" customHeight="1">
      <c r="A26" s="22" t="s">
        <v>68</v>
      </c>
      <c r="B26" s="23">
        <v>2.499</v>
      </c>
      <c r="C26" s="23" t="s">
        <v>64</v>
      </c>
      <c r="D26" s="77"/>
      <c r="E26" s="77"/>
      <c r="F26" s="78"/>
      <c r="G26" s="21">
        <v>527.29</v>
      </c>
    </row>
    <row r="27" spans="1:11" ht="16.5" customHeight="1">
      <c r="A27" s="22" t="s">
        <v>69</v>
      </c>
      <c r="B27" s="23">
        <v>2.182</v>
      </c>
      <c r="C27" s="23" t="s">
        <v>64</v>
      </c>
      <c r="D27" s="77"/>
      <c r="E27" s="77"/>
      <c r="F27" s="78"/>
      <c r="G27" s="21">
        <v>460.4</v>
      </c>
      <c r="I27" s="24"/>
      <c r="J27" s="25"/>
      <c r="K27" s="25"/>
    </row>
    <row r="28" spans="1:11" ht="16.5" customHeight="1">
      <c r="A28" s="26" t="s">
        <v>70</v>
      </c>
      <c r="B28" s="37">
        <v>2.6</v>
      </c>
      <c r="C28" s="27" t="s">
        <v>64</v>
      </c>
      <c r="D28" s="79"/>
      <c r="E28" s="79"/>
      <c r="F28" s="80"/>
      <c r="G28" s="21">
        <v>548.6</v>
      </c>
      <c r="I28" s="24"/>
      <c r="J28" s="25"/>
      <c r="K28" s="25"/>
    </row>
    <row r="29" spans="1:11" ht="16.5" customHeight="1">
      <c r="A29" s="22" t="s">
        <v>71</v>
      </c>
      <c r="B29" s="23">
        <v>1.829</v>
      </c>
      <c r="C29" s="23" t="s">
        <v>64</v>
      </c>
      <c r="D29" s="77"/>
      <c r="E29" s="77"/>
      <c r="F29" s="78"/>
      <c r="G29" s="21">
        <v>385.92</v>
      </c>
      <c r="K29" s="25"/>
    </row>
    <row r="30" spans="1:7" ht="16.5" customHeight="1">
      <c r="A30" s="26" t="s">
        <v>72</v>
      </c>
      <c r="B30" s="27">
        <v>1.829</v>
      </c>
      <c r="C30" s="27" t="s">
        <v>64</v>
      </c>
      <c r="D30" s="79"/>
      <c r="E30" s="79"/>
      <c r="F30" s="80"/>
      <c r="G30" s="21">
        <v>385.92</v>
      </c>
    </row>
    <row r="31" spans="1:7" ht="16.5" customHeight="1">
      <c r="A31" s="22" t="s">
        <v>73</v>
      </c>
      <c r="B31" s="23">
        <v>1.686</v>
      </c>
      <c r="C31" s="23" t="s">
        <v>64</v>
      </c>
      <c r="D31" s="77"/>
      <c r="E31" s="77"/>
      <c r="F31" s="78"/>
      <c r="G31" s="21">
        <v>355.75</v>
      </c>
    </row>
    <row r="32" spans="1:7" ht="16.5" customHeight="1">
      <c r="A32" s="22" t="s">
        <v>74</v>
      </c>
      <c r="B32" s="23">
        <v>2.543</v>
      </c>
      <c r="C32" s="23" t="s">
        <v>64</v>
      </c>
      <c r="D32" s="77"/>
      <c r="E32" s="77"/>
      <c r="F32" s="78"/>
      <c r="G32" s="21">
        <v>536.57</v>
      </c>
    </row>
    <row r="33" spans="1:7" ht="16.5" customHeight="1">
      <c r="A33" s="22" t="s">
        <v>75</v>
      </c>
      <c r="B33" s="23">
        <v>2.543</v>
      </c>
      <c r="C33" s="23" t="s">
        <v>64</v>
      </c>
      <c r="D33" s="77"/>
      <c r="E33" s="77"/>
      <c r="F33" s="78"/>
      <c r="G33" s="21">
        <v>536.57</v>
      </c>
    </row>
    <row r="34" spans="1:7" ht="7.5" customHeight="1">
      <c r="A34" s="87"/>
      <c r="B34" s="77"/>
      <c r="C34" s="77"/>
      <c r="D34" s="77"/>
      <c r="E34" s="77"/>
      <c r="F34" s="77"/>
      <c r="G34" s="78"/>
    </row>
    <row r="35" spans="1:7" ht="16.5" customHeight="1">
      <c r="A35" s="88" t="s">
        <v>159</v>
      </c>
      <c r="B35" s="89"/>
      <c r="C35" s="89"/>
      <c r="D35" s="89"/>
      <c r="E35" s="89"/>
      <c r="F35" s="90"/>
      <c r="G35" s="28">
        <v>261.6</v>
      </c>
    </row>
    <row r="36" spans="1:7" s="1" customFormat="1" ht="15.75" customHeight="1">
      <c r="A36" s="81" t="s">
        <v>10</v>
      </c>
      <c r="B36" s="82"/>
      <c r="C36" s="82"/>
      <c r="D36" s="82"/>
      <c r="E36" s="82"/>
      <c r="F36" s="83"/>
      <c r="G36" s="18">
        <v>2486.36</v>
      </c>
    </row>
    <row r="37" spans="1:7" s="1" customFormat="1" ht="15.75" customHeight="1">
      <c r="A37" s="84" t="s">
        <v>119</v>
      </c>
      <c r="B37" s="85"/>
      <c r="C37" s="85"/>
      <c r="D37" s="85"/>
      <c r="E37" s="85"/>
      <c r="F37" s="86"/>
      <c r="G37" s="30"/>
    </row>
    <row r="38" spans="1:7" s="1" customFormat="1" ht="15.75" customHeight="1">
      <c r="A38" s="91" t="s">
        <v>127</v>
      </c>
      <c r="B38" s="92"/>
      <c r="C38" s="92"/>
      <c r="D38" s="92"/>
      <c r="E38" s="92"/>
      <c r="F38" s="93"/>
      <c r="G38" s="31">
        <v>226.83</v>
      </c>
    </row>
    <row r="39" spans="1:7" s="1" customFormat="1" ht="15.75" customHeight="1">
      <c r="A39" s="84" t="s">
        <v>217</v>
      </c>
      <c r="B39" s="85"/>
      <c r="C39" s="85"/>
      <c r="D39" s="85"/>
      <c r="E39" s="85"/>
      <c r="F39" s="86"/>
      <c r="G39" s="13"/>
    </row>
    <row r="40" spans="1:7" s="1" customFormat="1" ht="15.75" customHeight="1">
      <c r="A40" s="91" t="s">
        <v>220</v>
      </c>
      <c r="B40" s="92"/>
      <c r="C40" s="92"/>
      <c r="D40" s="92"/>
      <c r="E40" s="92"/>
      <c r="F40" s="93"/>
      <c r="G40" s="13">
        <v>243.78</v>
      </c>
    </row>
    <row r="41" spans="1:7" s="1" customFormat="1" ht="16.5" customHeight="1">
      <c r="A41" s="84" t="s">
        <v>57</v>
      </c>
      <c r="B41" s="85"/>
      <c r="C41" s="85"/>
      <c r="D41" s="85"/>
      <c r="E41" s="85"/>
      <c r="F41" s="86"/>
      <c r="G41" s="30"/>
    </row>
    <row r="42" spans="1:7" s="1" customFormat="1" ht="16.5" customHeight="1">
      <c r="A42" s="91" t="s">
        <v>232</v>
      </c>
      <c r="B42" s="92"/>
      <c r="C42" s="92"/>
      <c r="D42" s="92"/>
      <c r="E42" s="92"/>
      <c r="F42" s="93"/>
      <c r="G42" s="13">
        <v>2015.75</v>
      </c>
    </row>
  </sheetData>
  <mergeCells count="39">
    <mergeCell ref="A42:F42"/>
    <mergeCell ref="A38:F38"/>
    <mergeCell ref="A39:F39"/>
    <mergeCell ref="A40:F40"/>
    <mergeCell ref="A41:F41"/>
    <mergeCell ref="A36:F36"/>
    <mergeCell ref="A37:F37"/>
    <mergeCell ref="D33:F33"/>
    <mergeCell ref="A34:G34"/>
    <mergeCell ref="A35:F35"/>
    <mergeCell ref="D29:F29"/>
    <mergeCell ref="D30:F30"/>
    <mergeCell ref="D31:F31"/>
    <mergeCell ref="D32:F32"/>
    <mergeCell ref="D25:F25"/>
    <mergeCell ref="D26:F26"/>
    <mergeCell ref="D27:F27"/>
    <mergeCell ref="D28:F28"/>
    <mergeCell ref="A21:F21"/>
    <mergeCell ref="D22:F22"/>
    <mergeCell ref="D23:F23"/>
    <mergeCell ref="D24:F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G8:G9"/>
    <mergeCell ref="A10:G10"/>
    <mergeCell ref="A11:F11"/>
    <mergeCell ref="A12:G12"/>
    <mergeCell ref="A14:G14"/>
    <mergeCell ref="A15:F16"/>
    <mergeCell ref="G15:G16"/>
  </mergeCells>
  <printOptions horizontalCentered="1"/>
  <pageMargins left="0.7874015748031497" right="0.3937007874015748" top="0.3937007874015748" bottom="0.1968503937007874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4">
      <selection activeCell="D23" sqref="D23:F23"/>
    </sheetView>
  </sheetViews>
  <sheetFormatPr defaultColWidth="9.140625" defaultRowHeight="12.75"/>
  <cols>
    <col min="1" max="1" width="9.28125" style="0" customWidth="1"/>
    <col min="2" max="2" width="6.57421875" style="0" customWidth="1"/>
    <col min="3" max="3" width="5.140625" style="0" customWidth="1"/>
    <col min="4" max="4" width="15.140625" style="0" customWidth="1"/>
    <col min="5" max="5" width="5.28125" style="0" customWidth="1"/>
    <col min="6" max="6" width="31.00390625" style="0" customWidth="1"/>
    <col min="7" max="7" width="17.57421875" style="0" customWidth="1"/>
    <col min="9" max="9" width="6.57421875" style="0" customWidth="1"/>
    <col min="10" max="11" width="4.42187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34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51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-25938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5">
        <v>16351.49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16319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22287.98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-31906.98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2452.72</v>
      </c>
    </row>
    <row r="21" spans="1:7" ht="16.5" customHeight="1">
      <c r="A21" s="72" t="s">
        <v>9</v>
      </c>
      <c r="B21" s="73"/>
      <c r="C21" s="73"/>
      <c r="D21" s="73"/>
      <c r="E21" s="73"/>
      <c r="F21" s="74"/>
      <c r="G21" s="18">
        <v>601.35</v>
      </c>
    </row>
    <row r="22" spans="1:7" ht="16.5" customHeight="1">
      <c r="A22" s="19" t="s">
        <v>63</v>
      </c>
      <c r="B22" s="20">
        <f>0.049+0.069</f>
        <v>0.11800000000000001</v>
      </c>
      <c r="C22" s="20" t="s">
        <v>64</v>
      </c>
      <c r="D22" s="75"/>
      <c r="E22" s="75"/>
      <c r="F22" s="76"/>
      <c r="G22" s="21">
        <v>24.9</v>
      </c>
    </row>
    <row r="23" spans="1:7" ht="16.5" customHeight="1">
      <c r="A23" s="22" t="s">
        <v>65</v>
      </c>
      <c r="B23" s="23">
        <f>0.033+0.084</f>
        <v>0.117</v>
      </c>
      <c r="C23" s="23" t="s">
        <v>64</v>
      </c>
      <c r="D23" s="77"/>
      <c r="E23" s="77"/>
      <c r="F23" s="78"/>
      <c r="G23" s="21">
        <v>24.69</v>
      </c>
    </row>
    <row r="24" spans="1:7" ht="16.5" customHeight="1">
      <c r="A24" s="22" t="s">
        <v>66</v>
      </c>
      <c r="B24" s="23">
        <f>0.032+0.055</f>
        <v>0.087</v>
      </c>
      <c r="C24" s="23" t="s">
        <v>64</v>
      </c>
      <c r="D24" s="77"/>
      <c r="E24" s="77"/>
      <c r="F24" s="78"/>
      <c r="G24" s="21">
        <v>18.36</v>
      </c>
    </row>
    <row r="25" spans="1:7" ht="16.5" customHeight="1">
      <c r="A25" s="22" t="s">
        <v>67</v>
      </c>
      <c r="B25" s="23">
        <v>0.269</v>
      </c>
      <c r="C25" s="23" t="s">
        <v>64</v>
      </c>
      <c r="D25" s="77"/>
      <c r="E25" s="77"/>
      <c r="F25" s="78"/>
      <c r="G25" s="21">
        <v>56.76</v>
      </c>
    </row>
    <row r="26" spans="1:7" ht="16.5" customHeight="1">
      <c r="A26" s="22" t="s">
        <v>68</v>
      </c>
      <c r="B26" s="23">
        <v>0.232</v>
      </c>
      <c r="C26" s="23" t="s">
        <v>64</v>
      </c>
      <c r="D26" s="77"/>
      <c r="E26" s="77"/>
      <c r="F26" s="78"/>
      <c r="G26" s="21">
        <v>48.95</v>
      </c>
    </row>
    <row r="27" spans="1:11" ht="16.5" customHeight="1">
      <c r="A27" s="22" t="s">
        <v>69</v>
      </c>
      <c r="B27" s="23">
        <v>0.166</v>
      </c>
      <c r="C27" s="23" t="s">
        <v>64</v>
      </c>
      <c r="D27" s="77"/>
      <c r="E27" s="77"/>
      <c r="F27" s="78"/>
      <c r="G27" s="21">
        <v>35.03</v>
      </c>
      <c r="I27" s="24"/>
      <c r="J27" s="25"/>
      <c r="K27" s="25"/>
    </row>
    <row r="28" spans="1:11" ht="16.5" customHeight="1">
      <c r="A28" s="26" t="s">
        <v>70</v>
      </c>
      <c r="B28" s="27">
        <v>0.152</v>
      </c>
      <c r="C28" s="27" t="s">
        <v>64</v>
      </c>
      <c r="D28" s="79"/>
      <c r="E28" s="79"/>
      <c r="F28" s="80"/>
      <c r="G28" s="21">
        <v>32.07</v>
      </c>
      <c r="I28" s="24"/>
      <c r="J28" s="25"/>
      <c r="K28" s="25"/>
    </row>
    <row r="29" spans="1:11" ht="16.5" customHeight="1">
      <c r="A29" s="22" t="s">
        <v>71</v>
      </c>
      <c r="B29" s="23">
        <v>0.177</v>
      </c>
      <c r="C29" s="23" t="s">
        <v>64</v>
      </c>
      <c r="D29" s="77"/>
      <c r="E29" s="77"/>
      <c r="F29" s="78"/>
      <c r="G29" s="21">
        <v>37.35</v>
      </c>
      <c r="K29" s="25"/>
    </row>
    <row r="30" spans="1:7" ht="16.5" customHeight="1">
      <c r="A30" s="26" t="s">
        <v>72</v>
      </c>
      <c r="B30" s="27">
        <v>0.45</v>
      </c>
      <c r="C30" s="27" t="s">
        <v>64</v>
      </c>
      <c r="D30" s="79"/>
      <c r="E30" s="79"/>
      <c r="F30" s="80"/>
      <c r="G30" s="21">
        <v>94.95</v>
      </c>
    </row>
    <row r="31" spans="1:7" ht="16.5" customHeight="1">
      <c r="A31" s="22" t="s">
        <v>73</v>
      </c>
      <c r="B31" s="23">
        <v>0.336</v>
      </c>
      <c r="C31" s="23" t="s">
        <v>64</v>
      </c>
      <c r="D31" s="77"/>
      <c r="E31" s="77"/>
      <c r="F31" s="78"/>
      <c r="G31" s="21">
        <v>70.9</v>
      </c>
    </row>
    <row r="32" spans="1:7" ht="16.5" customHeight="1">
      <c r="A32" s="22" t="s">
        <v>74</v>
      </c>
      <c r="B32" s="23">
        <v>0.43</v>
      </c>
      <c r="C32" s="23" t="s">
        <v>64</v>
      </c>
      <c r="D32" s="77"/>
      <c r="E32" s="77"/>
      <c r="F32" s="78"/>
      <c r="G32" s="21">
        <v>90.73</v>
      </c>
    </row>
    <row r="33" spans="1:7" ht="16.5" customHeight="1">
      <c r="A33" s="22" t="s">
        <v>75</v>
      </c>
      <c r="B33" s="23">
        <v>0.316</v>
      </c>
      <c r="C33" s="23" t="s">
        <v>64</v>
      </c>
      <c r="D33" s="77"/>
      <c r="E33" s="77"/>
      <c r="F33" s="78"/>
      <c r="G33" s="21">
        <v>66.68</v>
      </c>
    </row>
    <row r="34" spans="1:7" ht="7.5" customHeight="1">
      <c r="A34" s="87"/>
      <c r="B34" s="77"/>
      <c r="C34" s="77"/>
      <c r="D34" s="77"/>
      <c r="E34" s="77"/>
      <c r="F34" s="77"/>
      <c r="G34" s="78"/>
    </row>
    <row r="35" spans="1:7" ht="16.5" customHeight="1">
      <c r="A35" s="88" t="s">
        <v>188</v>
      </c>
      <c r="B35" s="89"/>
      <c r="C35" s="89"/>
      <c r="D35" s="89"/>
      <c r="E35" s="89"/>
      <c r="F35" s="90"/>
      <c r="G35" s="28">
        <v>318.96</v>
      </c>
    </row>
    <row r="36" spans="1:7" s="1" customFormat="1" ht="15.75" customHeight="1">
      <c r="A36" s="81" t="s">
        <v>10</v>
      </c>
      <c r="B36" s="82"/>
      <c r="C36" s="82"/>
      <c r="D36" s="82"/>
      <c r="E36" s="82"/>
      <c r="F36" s="83"/>
      <c r="G36" s="18">
        <v>18914.95</v>
      </c>
    </row>
    <row r="37" spans="1:7" s="1" customFormat="1" ht="15.75" customHeight="1">
      <c r="A37" s="84" t="s">
        <v>119</v>
      </c>
      <c r="B37" s="85"/>
      <c r="C37" s="85"/>
      <c r="D37" s="85"/>
      <c r="E37" s="85"/>
      <c r="F37" s="86"/>
      <c r="G37" s="30"/>
    </row>
    <row r="38" spans="1:7" s="1" customFormat="1" ht="15.75" customHeight="1">
      <c r="A38" s="91" t="s">
        <v>127</v>
      </c>
      <c r="B38" s="92"/>
      <c r="C38" s="92"/>
      <c r="D38" s="92"/>
      <c r="E38" s="92"/>
      <c r="F38" s="93"/>
      <c r="G38" s="31">
        <v>226.83</v>
      </c>
    </row>
    <row r="39" spans="1:7" s="1" customFormat="1" ht="15.75" customHeight="1">
      <c r="A39" s="84" t="s">
        <v>150</v>
      </c>
      <c r="B39" s="85"/>
      <c r="C39" s="85"/>
      <c r="D39" s="85"/>
      <c r="E39" s="85"/>
      <c r="F39" s="86"/>
      <c r="G39" s="31"/>
    </row>
    <row r="40" spans="1:7" s="1" customFormat="1" ht="15.75" customHeight="1">
      <c r="A40" s="91" t="s">
        <v>156</v>
      </c>
      <c r="B40" s="92"/>
      <c r="C40" s="92"/>
      <c r="D40" s="92"/>
      <c r="E40" s="92"/>
      <c r="F40" s="93"/>
      <c r="G40" s="31">
        <v>8110.19</v>
      </c>
    </row>
    <row r="41" spans="1:7" s="1" customFormat="1" ht="16.5" customHeight="1">
      <c r="A41" s="84" t="s">
        <v>241</v>
      </c>
      <c r="B41" s="85"/>
      <c r="C41" s="85"/>
      <c r="D41" s="85"/>
      <c r="E41" s="85"/>
      <c r="F41" s="86"/>
      <c r="G41" s="30"/>
    </row>
    <row r="42" spans="1:7" s="1" customFormat="1" ht="16.5" customHeight="1">
      <c r="A42" s="91" t="s">
        <v>249</v>
      </c>
      <c r="B42" s="92"/>
      <c r="C42" s="92"/>
      <c r="D42" s="92"/>
      <c r="E42" s="92"/>
      <c r="F42" s="93"/>
      <c r="G42" s="13">
        <v>10577.93</v>
      </c>
    </row>
  </sheetData>
  <mergeCells count="39">
    <mergeCell ref="A42:F42"/>
    <mergeCell ref="A38:F38"/>
    <mergeCell ref="A39:F39"/>
    <mergeCell ref="A40:F40"/>
    <mergeCell ref="A41:F41"/>
    <mergeCell ref="A36:F36"/>
    <mergeCell ref="A37:F37"/>
    <mergeCell ref="D33:F33"/>
    <mergeCell ref="A34:G34"/>
    <mergeCell ref="A35:F35"/>
    <mergeCell ref="D29:F29"/>
    <mergeCell ref="D30:F30"/>
    <mergeCell ref="D31:F31"/>
    <mergeCell ref="D32:F32"/>
    <mergeCell ref="D25:F25"/>
    <mergeCell ref="D26:F26"/>
    <mergeCell ref="D27:F27"/>
    <mergeCell ref="D28:F28"/>
    <mergeCell ref="A21:F21"/>
    <mergeCell ref="D22:F22"/>
    <mergeCell ref="D23:F23"/>
    <mergeCell ref="D24:F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A14:G14"/>
    <mergeCell ref="A15:F16"/>
    <mergeCell ref="G15:G16"/>
    <mergeCell ref="G8:G9"/>
    <mergeCell ref="A10:G10"/>
    <mergeCell ref="A11:F11"/>
    <mergeCell ref="A12:G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D23" sqref="D23:F24"/>
    </sheetView>
  </sheetViews>
  <sheetFormatPr defaultColWidth="9.140625" defaultRowHeight="12.75"/>
  <cols>
    <col min="1" max="1" width="9.28125" style="0" customWidth="1"/>
    <col min="2" max="2" width="5.7109375" style="0" customWidth="1"/>
    <col min="3" max="3" width="5.140625" style="0" customWidth="1"/>
    <col min="4" max="4" width="15.140625" style="0" customWidth="1"/>
    <col min="5" max="5" width="5.28125" style="0" customWidth="1"/>
    <col min="6" max="6" width="31.00390625" style="0" customWidth="1"/>
    <col min="7" max="7" width="17.57421875" style="0" customWidth="1"/>
    <col min="9" max="9" width="6.7109375" style="0" customWidth="1"/>
    <col min="10" max="11" width="4.5742187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90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91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19871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6">
        <v>16107.84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16107.79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19855.35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16123.44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2416.18</v>
      </c>
    </row>
    <row r="21" spans="1:7" ht="16.5" customHeight="1">
      <c r="A21" s="72" t="s">
        <v>9</v>
      </c>
      <c r="B21" s="73"/>
      <c r="C21" s="73"/>
      <c r="D21" s="73"/>
      <c r="E21" s="73"/>
      <c r="F21" s="74"/>
      <c r="G21" s="18">
        <v>1530.17</v>
      </c>
    </row>
    <row r="22" spans="1:7" ht="16.5" customHeight="1">
      <c r="A22" s="19" t="s">
        <v>63</v>
      </c>
      <c r="B22" s="20">
        <f>0.276+0.195</f>
        <v>0.47100000000000003</v>
      </c>
      <c r="C22" s="20" t="s">
        <v>64</v>
      </c>
      <c r="D22" s="75"/>
      <c r="E22" s="75"/>
      <c r="F22" s="76"/>
      <c r="G22" s="21">
        <v>99.38</v>
      </c>
    </row>
    <row r="23" spans="1:7" ht="16.5" customHeight="1">
      <c r="A23" s="22" t="s">
        <v>65</v>
      </c>
      <c r="B23" s="23">
        <f>0.13+0.334</f>
        <v>0.464</v>
      </c>
      <c r="C23" s="23" t="s">
        <v>64</v>
      </c>
      <c r="D23" s="77"/>
      <c r="E23" s="77"/>
      <c r="F23" s="78"/>
      <c r="G23" s="21">
        <v>97.9</v>
      </c>
    </row>
    <row r="24" spans="1:7" ht="16.5" customHeight="1">
      <c r="A24" s="22" t="s">
        <v>66</v>
      </c>
      <c r="B24" s="23">
        <f>0.221+0.127</f>
        <v>0.348</v>
      </c>
      <c r="C24" s="23" t="s">
        <v>64</v>
      </c>
      <c r="D24" s="77"/>
      <c r="E24" s="77"/>
      <c r="F24" s="78"/>
      <c r="G24" s="21">
        <v>73.43</v>
      </c>
    </row>
    <row r="25" spans="1:7" ht="16.5" customHeight="1">
      <c r="A25" s="22" t="s">
        <v>67</v>
      </c>
      <c r="B25" s="23">
        <v>1.08</v>
      </c>
      <c r="C25" s="23" t="s">
        <v>64</v>
      </c>
      <c r="D25" s="77"/>
      <c r="E25" s="77"/>
      <c r="F25" s="78"/>
      <c r="G25" s="21">
        <v>227.88</v>
      </c>
    </row>
    <row r="26" spans="1:7" ht="16.5" customHeight="1">
      <c r="A26" s="22" t="s">
        <v>68</v>
      </c>
      <c r="B26" s="23">
        <v>0.929</v>
      </c>
      <c r="C26" s="23" t="s">
        <v>64</v>
      </c>
      <c r="D26" s="77"/>
      <c r="E26" s="77"/>
      <c r="F26" s="78"/>
      <c r="G26" s="21">
        <v>196.02</v>
      </c>
    </row>
    <row r="27" spans="1:11" ht="16.5" customHeight="1">
      <c r="A27" s="22" t="s">
        <v>69</v>
      </c>
      <c r="B27" s="23">
        <v>0.662</v>
      </c>
      <c r="C27" s="23" t="s">
        <v>64</v>
      </c>
      <c r="D27" s="77"/>
      <c r="E27" s="77"/>
      <c r="F27" s="78"/>
      <c r="G27" s="21">
        <v>139.68</v>
      </c>
      <c r="I27" s="24"/>
      <c r="J27" s="25"/>
      <c r="K27" s="25"/>
    </row>
    <row r="28" spans="1:11" ht="16.5" customHeight="1">
      <c r="A28" s="26" t="s">
        <v>70</v>
      </c>
      <c r="B28" s="27">
        <v>0.608</v>
      </c>
      <c r="C28" s="27" t="s">
        <v>64</v>
      </c>
      <c r="D28" s="79"/>
      <c r="E28" s="79"/>
      <c r="F28" s="80"/>
      <c r="G28" s="21">
        <v>128.29</v>
      </c>
      <c r="I28" s="24"/>
      <c r="J28" s="25"/>
      <c r="K28" s="25"/>
    </row>
    <row r="29" spans="1:11" ht="16.5" customHeight="1">
      <c r="A29" s="22" t="s">
        <v>71</v>
      </c>
      <c r="B29" s="23">
        <v>0.708</v>
      </c>
      <c r="C29" s="23" t="s">
        <v>64</v>
      </c>
      <c r="D29" s="77"/>
      <c r="E29" s="77"/>
      <c r="F29" s="78"/>
      <c r="G29" s="21">
        <v>149.39</v>
      </c>
      <c r="K29" s="25"/>
    </row>
    <row r="30" spans="1:7" ht="16.5" customHeight="1">
      <c r="A30" s="26" t="s">
        <v>72</v>
      </c>
      <c r="B30" s="27">
        <v>0.9</v>
      </c>
      <c r="C30" s="27" t="s">
        <v>64</v>
      </c>
      <c r="D30" s="79"/>
      <c r="E30" s="79"/>
      <c r="F30" s="80"/>
      <c r="G30" s="21">
        <v>189.9</v>
      </c>
    </row>
    <row r="31" spans="1:7" ht="16.5" customHeight="1">
      <c r="A31" s="22" t="s">
        <v>73</v>
      </c>
      <c r="B31" s="23">
        <v>0.336</v>
      </c>
      <c r="C31" s="23" t="s">
        <v>64</v>
      </c>
      <c r="D31" s="77"/>
      <c r="E31" s="77"/>
      <c r="F31" s="78"/>
      <c r="G31" s="21">
        <v>70.9</v>
      </c>
    </row>
    <row r="32" spans="1:7" ht="16.5" customHeight="1">
      <c r="A32" s="22" t="s">
        <v>74</v>
      </c>
      <c r="B32" s="23">
        <v>0.43</v>
      </c>
      <c r="C32" s="23" t="s">
        <v>64</v>
      </c>
      <c r="D32" s="77"/>
      <c r="E32" s="77"/>
      <c r="F32" s="78"/>
      <c r="G32" s="21">
        <v>90.73</v>
      </c>
    </row>
    <row r="33" spans="1:7" ht="16.5" customHeight="1">
      <c r="A33" s="22" t="s">
        <v>75</v>
      </c>
      <c r="B33" s="23">
        <v>0.316</v>
      </c>
      <c r="C33" s="23" t="s">
        <v>64</v>
      </c>
      <c r="D33" s="77"/>
      <c r="E33" s="77"/>
      <c r="F33" s="78"/>
      <c r="G33" s="21">
        <v>66.68</v>
      </c>
    </row>
    <row r="34" spans="1:7" ht="7.5" customHeight="1">
      <c r="A34" s="87"/>
      <c r="B34" s="77"/>
      <c r="C34" s="77"/>
      <c r="D34" s="77"/>
      <c r="E34" s="77"/>
      <c r="F34" s="77"/>
      <c r="G34" s="78"/>
    </row>
    <row r="35" spans="1:7" ht="16.5" customHeight="1">
      <c r="A35" s="88" t="s">
        <v>189</v>
      </c>
      <c r="B35" s="89"/>
      <c r="C35" s="89"/>
      <c r="D35" s="89"/>
      <c r="E35" s="89"/>
      <c r="F35" s="90"/>
      <c r="G35" s="28">
        <v>314.16</v>
      </c>
    </row>
    <row r="36" spans="1:7" s="1" customFormat="1" ht="15.75" customHeight="1">
      <c r="A36" s="81" t="s">
        <v>10</v>
      </c>
      <c r="B36" s="82"/>
      <c r="C36" s="82"/>
      <c r="D36" s="82"/>
      <c r="E36" s="82"/>
      <c r="F36" s="83"/>
      <c r="G36" s="18">
        <v>15594.84</v>
      </c>
    </row>
    <row r="37" spans="1:7" s="1" customFormat="1" ht="15.75" customHeight="1">
      <c r="A37" s="84" t="s">
        <v>119</v>
      </c>
      <c r="B37" s="85"/>
      <c r="C37" s="85"/>
      <c r="D37" s="85"/>
      <c r="E37" s="85"/>
      <c r="F37" s="86"/>
      <c r="G37" s="30"/>
    </row>
    <row r="38" spans="1:7" s="1" customFormat="1" ht="15.75" customHeight="1">
      <c r="A38" s="91" t="s">
        <v>127</v>
      </c>
      <c r="B38" s="92"/>
      <c r="C38" s="92"/>
      <c r="D38" s="92"/>
      <c r="E38" s="92"/>
      <c r="F38" s="93"/>
      <c r="G38" s="31">
        <v>226.83</v>
      </c>
    </row>
    <row r="39" spans="1:7" s="1" customFormat="1" ht="15.75" customHeight="1">
      <c r="A39" s="84" t="s">
        <v>202</v>
      </c>
      <c r="B39" s="85"/>
      <c r="C39" s="85"/>
      <c r="D39" s="85"/>
      <c r="E39" s="85"/>
      <c r="F39" s="86"/>
      <c r="G39" s="31"/>
    </row>
    <row r="40" spans="1:7" s="1" customFormat="1" ht="15.75" customHeight="1">
      <c r="A40" s="91" t="s">
        <v>210</v>
      </c>
      <c r="B40" s="92"/>
      <c r="C40" s="92"/>
      <c r="D40" s="92"/>
      <c r="E40" s="92"/>
      <c r="F40" s="93"/>
      <c r="G40" s="31">
        <v>3989.39</v>
      </c>
    </row>
    <row r="41" spans="1:7" s="1" customFormat="1" ht="16.5" customHeight="1">
      <c r="A41" s="91" t="s">
        <v>208</v>
      </c>
      <c r="B41" s="92"/>
      <c r="C41" s="92"/>
      <c r="D41" s="92"/>
      <c r="E41" s="92"/>
      <c r="F41" s="93"/>
      <c r="G41" s="13">
        <v>1334.81</v>
      </c>
    </row>
    <row r="42" spans="1:7" s="1" customFormat="1" ht="16.5" customHeight="1">
      <c r="A42" s="84" t="s">
        <v>241</v>
      </c>
      <c r="B42" s="85"/>
      <c r="C42" s="85"/>
      <c r="D42" s="85"/>
      <c r="E42" s="85"/>
      <c r="F42" s="86"/>
      <c r="G42" s="13"/>
    </row>
    <row r="43" spans="1:7" s="1" customFormat="1" ht="16.5" customHeight="1">
      <c r="A43" s="91" t="s">
        <v>249</v>
      </c>
      <c r="B43" s="92"/>
      <c r="C43" s="92"/>
      <c r="D43" s="92"/>
      <c r="E43" s="92"/>
      <c r="F43" s="93"/>
      <c r="G43" s="13">
        <v>10043.81</v>
      </c>
    </row>
  </sheetData>
  <mergeCells count="40">
    <mergeCell ref="A42:F42"/>
    <mergeCell ref="A43:F43"/>
    <mergeCell ref="A38:F38"/>
    <mergeCell ref="A39:F39"/>
    <mergeCell ref="A40:F40"/>
    <mergeCell ref="A41:F41"/>
    <mergeCell ref="A36:F36"/>
    <mergeCell ref="A37:F37"/>
    <mergeCell ref="D33:F33"/>
    <mergeCell ref="A34:G34"/>
    <mergeCell ref="A35:F35"/>
    <mergeCell ref="D29:F29"/>
    <mergeCell ref="D30:F30"/>
    <mergeCell ref="D31:F31"/>
    <mergeCell ref="D32:F32"/>
    <mergeCell ref="D25:F25"/>
    <mergeCell ref="D26:F26"/>
    <mergeCell ref="D27:F27"/>
    <mergeCell ref="D28:F28"/>
    <mergeCell ref="A21:F21"/>
    <mergeCell ref="D22:F22"/>
    <mergeCell ref="D23:F23"/>
    <mergeCell ref="D24:F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G8:G9"/>
    <mergeCell ref="A10:G10"/>
    <mergeCell ref="A11:F11"/>
    <mergeCell ref="A12:G12"/>
    <mergeCell ref="A14:G14"/>
    <mergeCell ref="A15:F16"/>
    <mergeCell ref="G15:G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D22" sqref="D22:F22"/>
    </sheetView>
  </sheetViews>
  <sheetFormatPr defaultColWidth="9.140625" defaultRowHeight="12.75"/>
  <cols>
    <col min="1" max="1" width="9.28125" style="0" customWidth="1"/>
    <col min="2" max="2" width="6.7109375" style="0" customWidth="1"/>
    <col min="3" max="3" width="5.140625" style="0" customWidth="1"/>
    <col min="4" max="4" width="15.140625" style="0" customWidth="1"/>
    <col min="5" max="5" width="5.28125" style="0" customWidth="1"/>
    <col min="6" max="6" width="31.00390625" style="0" customWidth="1"/>
    <col min="7" max="7" width="17.57421875" style="0" customWidth="1"/>
    <col min="9" max="9" width="6.8515625" style="0" customWidth="1"/>
    <col min="10" max="11" width="4.2812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89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92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12005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5">
        <v>15864.19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8351.39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8615.83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11740.56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2379.63</v>
      </c>
    </row>
    <row r="21" spans="1:7" ht="16.5" customHeight="1">
      <c r="A21" s="72" t="s">
        <v>9</v>
      </c>
      <c r="B21" s="73"/>
      <c r="C21" s="73"/>
      <c r="D21" s="73"/>
      <c r="E21" s="73"/>
      <c r="F21" s="74"/>
      <c r="G21" s="18">
        <v>2198.41</v>
      </c>
    </row>
    <row r="22" spans="1:7" ht="16.5" customHeight="1">
      <c r="A22" s="19" t="s">
        <v>63</v>
      </c>
      <c r="B22" s="20">
        <f>0.244+0.345</f>
        <v>0.589</v>
      </c>
      <c r="C22" s="20" t="s">
        <v>64</v>
      </c>
      <c r="D22" s="75"/>
      <c r="E22" s="75"/>
      <c r="F22" s="76"/>
      <c r="G22" s="21">
        <v>124.28</v>
      </c>
    </row>
    <row r="23" spans="1:7" ht="16.5" customHeight="1">
      <c r="A23" s="22" t="s">
        <v>65</v>
      </c>
      <c r="B23" s="23">
        <f>0.163+0.418</f>
        <v>0.581</v>
      </c>
      <c r="C23" s="23" t="s">
        <v>64</v>
      </c>
      <c r="D23" s="77"/>
      <c r="E23" s="77"/>
      <c r="F23" s="78"/>
      <c r="G23" s="21">
        <v>122.59</v>
      </c>
    </row>
    <row r="24" spans="1:7" ht="16.5" customHeight="1">
      <c r="A24" s="22" t="s">
        <v>66</v>
      </c>
      <c r="B24" s="23">
        <f>0.159+0.277</f>
        <v>0.43600000000000005</v>
      </c>
      <c r="C24" s="23" t="s">
        <v>64</v>
      </c>
      <c r="D24" s="77"/>
      <c r="E24" s="77"/>
      <c r="F24" s="78"/>
      <c r="G24" s="21">
        <v>92</v>
      </c>
    </row>
    <row r="25" spans="1:7" ht="16.5" customHeight="1">
      <c r="A25" s="22" t="s">
        <v>67</v>
      </c>
      <c r="B25" s="23">
        <v>1.349</v>
      </c>
      <c r="C25" s="23" t="s">
        <v>64</v>
      </c>
      <c r="D25" s="77"/>
      <c r="E25" s="77"/>
      <c r="F25" s="78"/>
      <c r="G25" s="21">
        <v>284.64</v>
      </c>
    </row>
    <row r="26" spans="1:7" ht="16.5" customHeight="1">
      <c r="A26" s="22" t="s">
        <v>68</v>
      </c>
      <c r="B26" s="23">
        <v>1.161</v>
      </c>
      <c r="C26" s="23" t="s">
        <v>64</v>
      </c>
      <c r="D26" s="77"/>
      <c r="E26" s="77"/>
      <c r="F26" s="78"/>
      <c r="G26" s="21">
        <v>244.97</v>
      </c>
    </row>
    <row r="27" spans="1:11" ht="16.5" customHeight="1">
      <c r="A27" s="22" t="s">
        <v>69</v>
      </c>
      <c r="B27" s="23">
        <v>0.827</v>
      </c>
      <c r="C27" s="23" t="s">
        <v>64</v>
      </c>
      <c r="D27" s="77"/>
      <c r="E27" s="77"/>
      <c r="F27" s="78"/>
      <c r="G27" s="21">
        <v>174.5</v>
      </c>
      <c r="I27" s="24"/>
      <c r="J27" s="25"/>
      <c r="K27" s="25"/>
    </row>
    <row r="28" spans="1:11" ht="16.5" customHeight="1">
      <c r="A28" s="26" t="s">
        <v>70</v>
      </c>
      <c r="B28" s="27">
        <v>0.76</v>
      </c>
      <c r="C28" s="27" t="s">
        <v>64</v>
      </c>
      <c r="D28" s="79"/>
      <c r="E28" s="79"/>
      <c r="F28" s="80"/>
      <c r="G28" s="21">
        <v>160.36</v>
      </c>
      <c r="I28" s="24"/>
      <c r="J28" s="25"/>
      <c r="K28" s="25"/>
    </row>
    <row r="29" spans="1:11" ht="16.5" customHeight="1">
      <c r="A29" s="22" t="s">
        <v>71</v>
      </c>
      <c r="B29" s="23">
        <v>0.885</v>
      </c>
      <c r="C29" s="23" t="s">
        <v>64</v>
      </c>
      <c r="D29" s="77"/>
      <c r="E29" s="77"/>
      <c r="F29" s="78"/>
      <c r="G29" s="21">
        <v>186.74</v>
      </c>
      <c r="K29" s="25"/>
    </row>
    <row r="30" spans="1:7" ht="16.5" customHeight="1">
      <c r="A30" s="26" t="s">
        <v>72</v>
      </c>
      <c r="B30" s="27">
        <v>1.125</v>
      </c>
      <c r="C30" s="27" t="s">
        <v>64</v>
      </c>
      <c r="D30" s="79"/>
      <c r="E30" s="79"/>
      <c r="F30" s="80"/>
      <c r="G30" s="21">
        <v>237.38</v>
      </c>
    </row>
    <row r="31" spans="1:7" ht="16.5" customHeight="1">
      <c r="A31" s="22" t="s">
        <v>73</v>
      </c>
      <c r="B31" s="23">
        <v>0.842</v>
      </c>
      <c r="C31" s="23" t="s">
        <v>64</v>
      </c>
      <c r="D31" s="77"/>
      <c r="E31" s="77"/>
      <c r="F31" s="78"/>
      <c r="G31" s="21">
        <v>177.66</v>
      </c>
    </row>
    <row r="32" spans="1:7" ht="16.5" customHeight="1">
      <c r="A32" s="22" t="s">
        <v>74</v>
      </c>
      <c r="B32" s="23">
        <v>1.075</v>
      </c>
      <c r="C32" s="23" t="s">
        <v>64</v>
      </c>
      <c r="D32" s="77"/>
      <c r="E32" s="77"/>
      <c r="F32" s="78"/>
      <c r="G32" s="21">
        <v>226.83</v>
      </c>
    </row>
    <row r="33" spans="1:7" ht="16.5" customHeight="1">
      <c r="A33" s="22" t="s">
        <v>75</v>
      </c>
      <c r="B33" s="23">
        <v>0.789</v>
      </c>
      <c r="C33" s="23" t="s">
        <v>64</v>
      </c>
      <c r="D33" s="77"/>
      <c r="E33" s="77"/>
      <c r="F33" s="78"/>
      <c r="G33" s="21">
        <v>166.48</v>
      </c>
    </row>
    <row r="34" spans="1:7" ht="7.5" customHeight="1">
      <c r="A34" s="87"/>
      <c r="B34" s="77"/>
      <c r="C34" s="77"/>
      <c r="D34" s="77"/>
      <c r="E34" s="77"/>
      <c r="F34" s="77"/>
      <c r="G34" s="78"/>
    </row>
    <row r="35" spans="1:7" ht="16.5" customHeight="1">
      <c r="A35" s="88" t="s">
        <v>190</v>
      </c>
      <c r="B35" s="89"/>
      <c r="C35" s="89"/>
      <c r="D35" s="89"/>
      <c r="E35" s="89"/>
      <c r="F35" s="90"/>
      <c r="G35" s="28">
        <v>309.36</v>
      </c>
    </row>
    <row r="36" spans="1:7" s="1" customFormat="1" ht="15.75" customHeight="1">
      <c r="A36" s="81" t="s">
        <v>10</v>
      </c>
      <c r="B36" s="82"/>
      <c r="C36" s="82"/>
      <c r="D36" s="82"/>
      <c r="E36" s="82"/>
      <c r="F36" s="83"/>
      <c r="G36" s="18">
        <v>3728.43</v>
      </c>
    </row>
    <row r="37" spans="1:7" s="1" customFormat="1" ht="15.75" customHeight="1">
      <c r="A37" s="84" t="s">
        <v>119</v>
      </c>
      <c r="B37" s="85"/>
      <c r="C37" s="85"/>
      <c r="D37" s="85"/>
      <c r="E37" s="85"/>
      <c r="F37" s="86"/>
      <c r="G37" s="30"/>
    </row>
    <row r="38" spans="1:7" s="1" customFormat="1" ht="15.75" customHeight="1">
      <c r="A38" s="91" t="s">
        <v>127</v>
      </c>
      <c r="B38" s="92"/>
      <c r="C38" s="92"/>
      <c r="D38" s="92"/>
      <c r="E38" s="92"/>
      <c r="F38" s="93"/>
      <c r="G38" s="31">
        <v>226.83</v>
      </c>
    </row>
    <row r="39" spans="1:7" s="1" customFormat="1" ht="15.75" customHeight="1">
      <c r="A39" s="84" t="s">
        <v>128</v>
      </c>
      <c r="B39" s="85"/>
      <c r="C39" s="85"/>
      <c r="D39" s="85"/>
      <c r="E39" s="85"/>
      <c r="F39" s="86"/>
      <c r="G39" s="31"/>
    </row>
    <row r="40" spans="1:7" s="1" customFormat="1" ht="15.75" customHeight="1">
      <c r="A40" s="91" t="s">
        <v>131</v>
      </c>
      <c r="B40" s="92"/>
      <c r="C40" s="92"/>
      <c r="D40" s="92"/>
      <c r="E40" s="92"/>
      <c r="F40" s="93"/>
      <c r="G40" s="31">
        <v>3501.6</v>
      </c>
    </row>
  </sheetData>
  <mergeCells count="37">
    <mergeCell ref="A38:F38"/>
    <mergeCell ref="A39:F39"/>
    <mergeCell ref="A40:F40"/>
    <mergeCell ref="A36:F36"/>
    <mergeCell ref="A37:F37"/>
    <mergeCell ref="D33:F33"/>
    <mergeCell ref="A34:G34"/>
    <mergeCell ref="A35:F35"/>
    <mergeCell ref="D29:F29"/>
    <mergeCell ref="D30:F30"/>
    <mergeCell ref="D31:F31"/>
    <mergeCell ref="D32:F32"/>
    <mergeCell ref="D25:F25"/>
    <mergeCell ref="D26:F26"/>
    <mergeCell ref="D27:F27"/>
    <mergeCell ref="D28:F28"/>
    <mergeCell ref="A21:F21"/>
    <mergeCell ref="D22:F22"/>
    <mergeCell ref="D23:F23"/>
    <mergeCell ref="D24:F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G8:G9"/>
    <mergeCell ref="A10:G10"/>
    <mergeCell ref="A11:F11"/>
    <mergeCell ref="A12:G12"/>
    <mergeCell ref="A14:G14"/>
    <mergeCell ref="A15:F16"/>
    <mergeCell ref="G15:G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20" sqref="A20:F20"/>
    </sheetView>
  </sheetViews>
  <sheetFormatPr defaultColWidth="9.140625" defaultRowHeight="12.75"/>
  <cols>
    <col min="1" max="1" width="9.28125" style="0" customWidth="1"/>
    <col min="2" max="2" width="6.28125" style="0" customWidth="1"/>
    <col min="3" max="3" width="5.140625" style="0" customWidth="1"/>
    <col min="4" max="4" width="15.140625" style="0" customWidth="1"/>
    <col min="5" max="5" width="5.28125" style="0" customWidth="1"/>
    <col min="6" max="6" width="31.00390625" style="0" customWidth="1"/>
    <col min="7" max="7" width="17.57421875" style="0" customWidth="1"/>
    <col min="9" max="9" width="6.8515625" style="0" customWidth="1"/>
    <col min="10" max="11" width="4.2812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88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93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2154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5">
        <v>15755.9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13597.16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39804.75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-24053.59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2363.39</v>
      </c>
    </row>
    <row r="21" spans="1:7" ht="16.5" customHeight="1">
      <c r="A21" s="72" t="s">
        <v>9</v>
      </c>
      <c r="B21" s="73"/>
      <c r="C21" s="73"/>
      <c r="D21" s="73"/>
      <c r="E21" s="73"/>
      <c r="F21" s="74"/>
      <c r="G21" s="18">
        <v>2571.46</v>
      </c>
    </row>
    <row r="22" spans="1:7" ht="16.5" customHeight="1">
      <c r="A22" s="19" t="s">
        <v>63</v>
      </c>
      <c r="B22" s="20">
        <f>0.414+0.293</f>
        <v>0.707</v>
      </c>
      <c r="C22" s="20" t="s">
        <v>64</v>
      </c>
      <c r="D22" s="75"/>
      <c r="E22" s="75"/>
      <c r="F22" s="76"/>
      <c r="G22" s="21">
        <v>149.18</v>
      </c>
    </row>
    <row r="23" spans="1:7" ht="16.5" customHeight="1">
      <c r="A23" s="22" t="s">
        <v>65</v>
      </c>
      <c r="B23" s="23">
        <f>0.195+0.502</f>
        <v>0.6970000000000001</v>
      </c>
      <c r="C23" s="23" t="s">
        <v>64</v>
      </c>
      <c r="D23" s="77"/>
      <c r="E23" s="77"/>
      <c r="F23" s="78"/>
      <c r="G23" s="21">
        <v>147.07</v>
      </c>
    </row>
    <row r="24" spans="1:7" ht="16.5" customHeight="1">
      <c r="A24" s="22" t="s">
        <v>66</v>
      </c>
      <c r="B24" s="23">
        <f>0.332+0.191</f>
        <v>0.523</v>
      </c>
      <c r="C24" s="23" t="s">
        <v>64</v>
      </c>
      <c r="D24" s="77"/>
      <c r="E24" s="77"/>
      <c r="F24" s="78"/>
      <c r="G24" s="21">
        <v>110.35</v>
      </c>
    </row>
    <row r="25" spans="1:7" ht="16.5" customHeight="1">
      <c r="A25" s="22" t="s">
        <v>67</v>
      </c>
      <c r="B25" s="23">
        <v>1.62</v>
      </c>
      <c r="C25" s="23" t="s">
        <v>64</v>
      </c>
      <c r="D25" s="77"/>
      <c r="E25" s="77"/>
      <c r="F25" s="78"/>
      <c r="G25" s="21">
        <v>341.82</v>
      </c>
    </row>
    <row r="26" spans="1:7" ht="16.5" customHeight="1">
      <c r="A26" s="22" t="s">
        <v>68</v>
      </c>
      <c r="B26" s="23">
        <v>1.394</v>
      </c>
      <c r="C26" s="23" t="s">
        <v>64</v>
      </c>
      <c r="D26" s="77"/>
      <c r="E26" s="77"/>
      <c r="F26" s="78"/>
      <c r="G26" s="21">
        <v>294.13</v>
      </c>
    </row>
    <row r="27" spans="1:11" ht="16.5" customHeight="1">
      <c r="A27" s="22" t="s">
        <v>69</v>
      </c>
      <c r="B27" s="23">
        <v>0.992</v>
      </c>
      <c r="C27" s="23" t="s">
        <v>64</v>
      </c>
      <c r="D27" s="77"/>
      <c r="E27" s="77"/>
      <c r="F27" s="78"/>
      <c r="G27" s="21">
        <v>209.31</v>
      </c>
      <c r="I27" s="24"/>
      <c r="J27" s="25"/>
      <c r="K27" s="25"/>
    </row>
    <row r="28" spans="1:11" ht="16.5" customHeight="1">
      <c r="A28" s="26" t="s">
        <v>70</v>
      </c>
      <c r="B28" s="27">
        <v>0.912</v>
      </c>
      <c r="C28" s="27" t="s">
        <v>64</v>
      </c>
      <c r="D28" s="79"/>
      <c r="E28" s="79"/>
      <c r="F28" s="80"/>
      <c r="G28" s="21">
        <v>192.43</v>
      </c>
      <c r="I28" s="24"/>
      <c r="J28" s="25"/>
      <c r="K28" s="25"/>
    </row>
    <row r="29" spans="1:11" ht="16.5" customHeight="1">
      <c r="A29" s="22" t="s">
        <v>71</v>
      </c>
      <c r="B29" s="23">
        <v>1.062</v>
      </c>
      <c r="C29" s="23" t="s">
        <v>64</v>
      </c>
      <c r="D29" s="77"/>
      <c r="E29" s="77"/>
      <c r="F29" s="78"/>
      <c r="G29" s="21">
        <v>224.08</v>
      </c>
      <c r="K29" s="25"/>
    </row>
    <row r="30" spans="1:7" ht="16.5" customHeight="1">
      <c r="A30" s="26" t="s">
        <v>72</v>
      </c>
      <c r="B30" s="27">
        <v>1.35</v>
      </c>
      <c r="C30" s="27" t="s">
        <v>64</v>
      </c>
      <c r="D30" s="79"/>
      <c r="E30" s="79"/>
      <c r="F30" s="80"/>
      <c r="G30" s="21">
        <v>284.85</v>
      </c>
    </row>
    <row r="31" spans="1:7" ht="16.5" customHeight="1">
      <c r="A31" s="22" t="s">
        <v>73</v>
      </c>
      <c r="B31" s="23">
        <v>1.009</v>
      </c>
      <c r="C31" s="23" t="s">
        <v>64</v>
      </c>
      <c r="D31" s="77"/>
      <c r="E31" s="77"/>
      <c r="F31" s="78"/>
      <c r="G31" s="21">
        <v>212.9</v>
      </c>
    </row>
    <row r="32" spans="1:7" ht="16.5" customHeight="1">
      <c r="A32" s="22" t="s">
        <v>74</v>
      </c>
      <c r="B32" s="23">
        <v>1.29</v>
      </c>
      <c r="C32" s="23" t="s">
        <v>64</v>
      </c>
      <c r="D32" s="77"/>
      <c r="E32" s="77"/>
      <c r="F32" s="78"/>
      <c r="G32" s="21">
        <v>272.19</v>
      </c>
    </row>
    <row r="33" spans="1:7" ht="16.5" customHeight="1">
      <c r="A33" s="22" t="s">
        <v>75</v>
      </c>
      <c r="B33" s="23">
        <v>0.631</v>
      </c>
      <c r="C33" s="23" t="s">
        <v>64</v>
      </c>
      <c r="D33" s="77"/>
      <c r="E33" s="77"/>
      <c r="F33" s="78"/>
      <c r="G33" s="21">
        <v>133.14</v>
      </c>
    </row>
    <row r="34" spans="1:7" ht="7.5" customHeight="1">
      <c r="A34" s="87"/>
      <c r="B34" s="77"/>
      <c r="C34" s="77"/>
      <c r="D34" s="77"/>
      <c r="E34" s="77"/>
      <c r="F34" s="77"/>
      <c r="G34" s="78"/>
    </row>
    <row r="35" spans="1:7" ht="16.5" customHeight="1">
      <c r="A35" s="88" t="s">
        <v>191</v>
      </c>
      <c r="B35" s="89"/>
      <c r="C35" s="89"/>
      <c r="D35" s="89"/>
      <c r="E35" s="89"/>
      <c r="F35" s="90"/>
      <c r="G35" s="28">
        <v>307.32</v>
      </c>
    </row>
    <row r="36" spans="1:7" s="1" customFormat="1" ht="15.75" customHeight="1">
      <c r="A36" s="81" t="s">
        <v>10</v>
      </c>
      <c r="B36" s="82"/>
      <c r="C36" s="82"/>
      <c r="D36" s="82"/>
      <c r="E36" s="82"/>
      <c r="F36" s="83"/>
      <c r="G36" s="18">
        <v>34562.59</v>
      </c>
    </row>
    <row r="37" spans="1:7" s="1" customFormat="1" ht="15.75" customHeight="1">
      <c r="A37" s="84" t="s">
        <v>119</v>
      </c>
      <c r="B37" s="85"/>
      <c r="C37" s="85"/>
      <c r="D37" s="85"/>
      <c r="E37" s="85"/>
      <c r="F37" s="86"/>
      <c r="G37" s="30"/>
    </row>
    <row r="38" spans="1:7" s="1" customFormat="1" ht="15.75" customHeight="1">
      <c r="A38" s="91" t="s">
        <v>127</v>
      </c>
      <c r="B38" s="92"/>
      <c r="C38" s="92"/>
      <c r="D38" s="92"/>
      <c r="E38" s="92"/>
      <c r="F38" s="93"/>
      <c r="G38" s="31">
        <v>226.83</v>
      </c>
    </row>
    <row r="39" spans="1:7" s="1" customFormat="1" ht="15.75" customHeight="1">
      <c r="A39" s="84" t="s">
        <v>128</v>
      </c>
      <c r="B39" s="85"/>
      <c r="C39" s="85"/>
      <c r="D39" s="85"/>
      <c r="E39" s="85"/>
      <c r="F39" s="86"/>
      <c r="G39" s="31"/>
    </row>
    <row r="40" spans="1:7" s="1" customFormat="1" ht="15.75" customHeight="1">
      <c r="A40" s="91" t="s">
        <v>131</v>
      </c>
      <c r="B40" s="92"/>
      <c r="C40" s="92"/>
      <c r="D40" s="92"/>
      <c r="E40" s="92"/>
      <c r="F40" s="93"/>
      <c r="G40" s="31">
        <v>5791.36</v>
      </c>
    </row>
    <row r="41" spans="1:7" s="1" customFormat="1" ht="16.5" customHeight="1">
      <c r="A41" s="84" t="s">
        <v>5</v>
      </c>
      <c r="B41" s="85"/>
      <c r="C41" s="85"/>
      <c r="D41" s="85"/>
      <c r="E41" s="85"/>
      <c r="F41" s="86"/>
      <c r="G41" s="30"/>
    </row>
    <row r="42" spans="1:7" s="1" customFormat="1" ht="16.5" customHeight="1">
      <c r="A42" s="91" t="s">
        <v>230</v>
      </c>
      <c r="B42" s="92"/>
      <c r="C42" s="92"/>
      <c r="D42" s="92"/>
      <c r="E42" s="92"/>
      <c r="F42" s="93"/>
      <c r="G42" s="13">
        <v>8431.67</v>
      </c>
    </row>
    <row r="43" spans="1:7" s="1" customFormat="1" ht="16.5" customHeight="1">
      <c r="A43" s="84" t="s">
        <v>57</v>
      </c>
      <c r="B43" s="85"/>
      <c r="C43" s="85"/>
      <c r="D43" s="85"/>
      <c r="E43" s="85"/>
      <c r="F43" s="86"/>
      <c r="G43" s="13"/>
    </row>
    <row r="44" spans="1:7" s="1" customFormat="1" ht="16.5" customHeight="1">
      <c r="A44" s="91" t="s">
        <v>203</v>
      </c>
      <c r="B44" s="92"/>
      <c r="C44" s="92"/>
      <c r="D44" s="92"/>
      <c r="E44" s="92"/>
      <c r="F44" s="93"/>
      <c r="G44" s="13">
        <v>12027.88</v>
      </c>
    </row>
    <row r="45" spans="1:7" s="1" customFormat="1" ht="16.5" customHeight="1">
      <c r="A45" s="84" t="s">
        <v>241</v>
      </c>
      <c r="B45" s="85"/>
      <c r="C45" s="85"/>
      <c r="D45" s="85"/>
      <c r="E45" s="85"/>
      <c r="F45" s="86"/>
      <c r="G45" s="13"/>
    </row>
    <row r="46" spans="1:7" s="1" customFormat="1" ht="16.5" customHeight="1">
      <c r="A46" s="91" t="s">
        <v>247</v>
      </c>
      <c r="B46" s="92"/>
      <c r="C46" s="92"/>
      <c r="D46" s="92"/>
      <c r="E46" s="92"/>
      <c r="F46" s="93"/>
      <c r="G46" s="13">
        <v>4472.69</v>
      </c>
    </row>
    <row r="47" spans="1:7" s="1" customFormat="1" ht="16.5" customHeight="1">
      <c r="A47" s="91" t="s">
        <v>248</v>
      </c>
      <c r="B47" s="92"/>
      <c r="C47" s="92"/>
      <c r="D47" s="92"/>
      <c r="E47" s="92"/>
      <c r="F47" s="93"/>
      <c r="G47" s="13">
        <v>3612.16</v>
      </c>
    </row>
  </sheetData>
  <mergeCells count="44">
    <mergeCell ref="A46:F46"/>
    <mergeCell ref="A47:F47"/>
    <mergeCell ref="A42:F42"/>
    <mergeCell ref="A43:F43"/>
    <mergeCell ref="A44:F44"/>
    <mergeCell ref="A45:F45"/>
    <mergeCell ref="A38:F38"/>
    <mergeCell ref="A39:F39"/>
    <mergeCell ref="A40:F40"/>
    <mergeCell ref="A41:F41"/>
    <mergeCell ref="A36:F36"/>
    <mergeCell ref="A37:F37"/>
    <mergeCell ref="D33:F33"/>
    <mergeCell ref="A34:G34"/>
    <mergeCell ref="A35:F35"/>
    <mergeCell ref="D29:F29"/>
    <mergeCell ref="D30:F30"/>
    <mergeCell ref="D31:F31"/>
    <mergeCell ref="D32:F32"/>
    <mergeCell ref="D25:F25"/>
    <mergeCell ref="D26:F26"/>
    <mergeCell ref="D27:F27"/>
    <mergeCell ref="D28:F28"/>
    <mergeCell ref="A21:F21"/>
    <mergeCell ref="D22:F22"/>
    <mergeCell ref="D23:F23"/>
    <mergeCell ref="D24:F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A14:G14"/>
    <mergeCell ref="A15:F16"/>
    <mergeCell ref="G15:G16"/>
    <mergeCell ref="G8:G9"/>
    <mergeCell ref="A10:G10"/>
    <mergeCell ref="A11:F11"/>
    <mergeCell ref="A12:G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4">
      <selection activeCell="D23" sqref="D23:F23"/>
    </sheetView>
  </sheetViews>
  <sheetFormatPr defaultColWidth="9.140625" defaultRowHeight="12.75"/>
  <cols>
    <col min="1" max="1" width="9.28125" style="0" customWidth="1"/>
    <col min="2" max="2" width="6.140625" style="0" customWidth="1"/>
    <col min="3" max="3" width="5.140625" style="0" customWidth="1"/>
    <col min="4" max="4" width="15.140625" style="0" customWidth="1"/>
    <col min="5" max="5" width="5.28125" style="0" customWidth="1"/>
    <col min="6" max="6" width="31.00390625" style="0" customWidth="1"/>
    <col min="7" max="7" width="17.57421875" style="0" customWidth="1"/>
    <col min="9" max="9" width="6.7109375" style="0" customWidth="1"/>
    <col min="10" max="11" width="4.2812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94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95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11710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5">
        <v>7044.13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6987.36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2951.24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15746.12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1056.62</v>
      </c>
    </row>
    <row r="21" spans="1:7" ht="16.5" customHeight="1">
      <c r="A21" s="72" t="s">
        <v>9</v>
      </c>
      <c r="B21" s="73"/>
      <c r="C21" s="73"/>
      <c r="D21" s="73"/>
      <c r="E21" s="73"/>
      <c r="F21" s="74"/>
      <c r="G21" s="18">
        <v>1512.87</v>
      </c>
    </row>
    <row r="22" spans="1:7" ht="16.5" customHeight="1">
      <c r="A22" s="19" t="s">
        <v>63</v>
      </c>
      <c r="B22" s="20">
        <v>0.743</v>
      </c>
      <c r="C22" s="20" t="s">
        <v>64</v>
      </c>
      <c r="D22" s="75"/>
      <c r="E22" s="75"/>
      <c r="F22" s="76"/>
      <c r="G22" s="21">
        <v>156.77</v>
      </c>
    </row>
    <row r="23" spans="1:7" ht="16.5" customHeight="1">
      <c r="A23" s="22" t="s">
        <v>65</v>
      </c>
      <c r="B23" s="23">
        <f>0.082+0.565</f>
        <v>0.6469999999999999</v>
      </c>
      <c r="C23" s="23" t="s">
        <v>64</v>
      </c>
      <c r="D23" s="77"/>
      <c r="E23" s="77"/>
      <c r="F23" s="78"/>
      <c r="G23" s="21">
        <v>136.52</v>
      </c>
    </row>
    <row r="24" spans="1:7" ht="16.5" customHeight="1">
      <c r="A24" s="22" t="s">
        <v>66</v>
      </c>
      <c r="B24" s="34">
        <f>0.08+0.7</f>
        <v>0.7799999999999999</v>
      </c>
      <c r="C24" s="23" t="s">
        <v>64</v>
      </c>
      <c r="D24" s="77"/>
      <c r="E24" s="77"/>
      <c r="F24" s="78"/>
      <c r="G24" s="21">
        <v>164.58</v>
      </c>
    </row>
    <row r="25" spans="1:7" ht="16.5" customHeight="1">
      <c r="A25" s="22" t="s">
        <v>67</v>
      </c>
      <c r="B25" s="23">
        <v>0.428</v>
      </c>
      <c r="C25" s="23" t="s">
        <v>64</v>
      </c>
      <c r="D25" s="77"/>
      <c r="E25" s="77"/>
      <c r="F25" s="78"/>
      <c r="G25" s="21">
        <v>90.31</v>
      </c>
    </row>
    <row r="26" spans="1:7" ht="16.5" customHeight="1">
      <c r="A26" s="22" t="s">
        <v>68</v>
      </c>
      <c r="B26" s="23">
        <v>1.023</v>
      </c>
      <c r="C26" s="23" t="s">
        <v>64</v>
      </c>
      <c r="D26" s="77"/>
      <c r="E26" s="77"/>
      <c r="F26" s="78"/>
      <c r="G26" s="21">
        <v>215.85</v>
      </c>
    </row>
    <row r="27" spans="1:11" ht="16.5" customHeight="1">
      <c r="A27" s="22" t="s">
        <v>69</v>
      </c>
      <c r="B27" s="23">
        <v>0.665</v>
      </c>
      <c r="C27" s="23" t="s">
        <v>64</v>
      </c>
      <c r="D27" s="77"/>
      <c r="E27" s="77"/>
      <c r="F27" s="78"/>
      <c r="G27" s="21">
        <v>140.32</v>
      </c>
      <c r="I27" s="24"/>
      <c r="J27" s="25"/>
      <c r="K27" s="25"/>
    </row>
    <row r="28" spans="1:11" ht="16.5" customHeight="1">
      <c r="A28" s="26" t="s">
        <v>70</v>
      </c>
      <c r="B28" s="27">
        <v>0.531</v>
      </c>
      <c r="C28" s="27" t="s">
        <v>64</v>
      </c>
      <c r="D28" s="79"/>
      <c r="E28" s="79"/>
      <c r="F28" s="80"/>
      <c r="G28" s="21">
        <v>112.04</v>
      </c>
      <c r="I28" s="24"/>
      <c r="J28" s="25"/>
      <c r="K28" s="25"/>
    </row>
    <row r="29" spans="1:11" ht="16.5" customHeight="1">
      <c r="A29" s="22" t="s">
        <v>71</v>
      </c>
      <c r="B29" s="34">
        <v>0.52</v>
      </c>
      <c r="C29" s="23" t="s">
        <v>64</v>
      </c>
      <c r="D29" s="77"/>
      <c r="E29" s="77"/>
      <c r="F29" s="78"/>
      <c r="G29" s="21">
        <v>109.72</v>
      </c>
      <c r="K29" s="25"/>
    </row>
    <row r="30" spans="1:7" ht="16.5" customHeight="1">
      <c r="A30" s="26" t="s">
        <v>72</v>
      </c>
      <c r="B30" s="27">
        <v>0.355</v>
      </c>
      <c r="C30" s="27" t="s">
        <v>64</v>
      </c>
      <c r="D30" s="79"/>
      <c r="E30" s="79"/>
      <c r="F30" s="80"/>
      <c r="G30" s="21">
        <v>74.91</v>
      </c>
    </row>
    <row r="31" spans="1:7" ht="16.5" customHeight="1">
      <c r="A31" s="22" t="s">
        <v>73</v>
      </c>
      <c r="B31" s="23">
        <v>0.442</v>
      </c>
      <c r="C31" s="23" t="s">
        <v>64</v>
      </c>
      <c r="D31" s="77"/>
      <c r="E31" s="77"/>
      <c r="F31" s="78"/>
      <c r="G31" s="21">
        <v>93.26</v>
      </c>
    </row>
    <row r="32" spans="1:7" ht="16.5" customHeight="1">
      <c r="A32" s="22" t="s">
        <v>74</v>
      </c>
      <c r="B32" s="23">
        <v>0.491</v>
      </c>
      <c r="C32" s="23" t="s">
        <v>64</v>
      </c>
      <c r="D32" s="77"/>
      <c r="E32" s="77"/>
      <c r="F32" s="78"/>
      <c r="G32" s="21">
        <v>103.6</v>
      </c>
    </row>
    <row r="33" spans="1:7" ht="16.5" customHeight="1">
      <c r="A33" s="22" t="s">
        <v>75</v>
      </c>
      <c r="B33" s="23">
        <v>0.545</v>
      </c>
      <c r="C33" s="23" t="s">
        <v>64</v>
      </c>
      <c r="D33" s="77"/>
      <c r="E33" s="77"/>
      <c r="F33" s="78"/>
      <c r="G33" s="21">
        <v>115</v>
      </c>
    </row>
    <row r="34" spans="1:7" ht="7.5" customHeight="1">
      <c r="A34" s="87"/>
      <c r="B34" s="77"/>
      <c r="C34" s="77"/>
      <c r="D34" s="77"/>
      <c r="E34" s="77"/>
      <c r="F34" s="77"/>
      <c r="G34" s="78"/>
    </row>
    <row r="35" spans="1:7" ht="16.5" customHeight="1">
      <c r="A35" s="88" t="s">
        <v>192</v>
      </c>
      <c r="B35" s="89"/>
      <c r="C35" s="89"/>
      <c r="D35" s="89"/>
      <c r="E35" s="89"/>
      <c r="F35" s="90"/>
      <c r="G35" s="28">
        <v>154.92</v>
      </c>
    </row>
    <row r="36" spans="1:7" s="1" customFormat="1" ht="15.75" customHeight="1">
      <c r="A36" s="81" t="s">
        <v>10</v>
      </c>
      <c r="B36" s="82"/>
      <c r="C36" s="82"/>
      <c r="D36" s="82"/>
      <c r="E36" s="82"/>
      <c r="F36" s="83"/>
      <c r="G36" s="18">
        <v>226.83</v>
      </c>
    </row>
    <row r="37" spans="1:7" s="1" customFormat="1" ht="15.75" customHeight="1">
      <c r="A37" s="84" t="s">
        <v>119</v>
      </c>
      <c r="B37" s="85"/>
      <c r="C37" s="85"/>
      <c r="D37" s="85"/>
      <c r="E37" s="85"/>
      <c r="F37" s="86"/>
      <c r="G37" s="30"/>
    </row>
    <row r="38" spans="1:7" s="1" customFormat="1" ht="15.75" customHeight="1">
      <c r="A38" s="91" t="s">
        <v>127</v>
      </c>
      <c r="B38" s="92"/>
      <c r="C38" s="92"/>
      <c r="D38" s="92"/>
      <c r="E38" s="92"/>
      <c r="F38" s="93"/>
      <c r="G38" s="31">
        <v>226.83</v>
      </c>
    </row>
  </sheetData>
  <mergeCells count="35">
    <mergeCell ref="A38:F38"/>
    <mergeCell ref="A36:F36"/>
    <mergeCell ref="A37:F37"/>
    <mergeCell ref="D33:F33"/>
    <mergeCell ref="A34:G34"/>
    <mergeCell ref="A35:F35"/>
    <mergeCell ref="D29:F29"/>
    <mergeCell ref="D30:F30"/>
    <mergeCell ref="D31:F31"/>
    <mergeCell ref="D32:F32"/>
    <mergeCell ref="D25:F25"/>
    <mergeCell ref="D26:F26"/>
    <mergeCell ref="D27:F27"/>
    <mergeCell ref="D28:F28"/>
    <mergeCell ref="A21:F21"/>
    <mergeCell ref="D22:F22"/>
    <mergeCell ref="D23:F23"/>
    <mergeCell ref="D24:F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G8:G9"/>
    <mergeCell ref="A10:G10"/>
    <mergeCell ref="A11:F11"/>
    <mergeCell ref="A12:G12"/>
    <mergeCell ref="A14:G14"/>
    <mergeCell ref="A15:F16"/>
    <mergeCell ref="G15:G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D22" sqref="D22:F22"/>
    </sheetView>
  </sheetViews>
  <sheetFormatPr defaultColWidth="9.140625" defaultRowHeight="12.75"/>
  <cols>
    <col min="1" max="1" width="9.28125" style="0" customWidth="1"/>
    <col min="2" max="2" width="6.00390625" style="0" customWidth="1"/>
    <col min="3" max="3" width="5.140625" style="0" customWidth="1"/>
    <col min="4" max="4" width="15.140625" style="0" customWidth="1"/>
    <col min="5" max="5" width="5.28125" style="0" customWidth="1"/>
    <col min="6" max="6" width="31.00390625" style="0" customWidth="1"/>
    <col min="7" max="7" width="17.57421875" style="0" customWidth="1"/>
    <col min="9" max="9" width="6.57421875" style="0" customWidth="1"/>
    <col min="10" max="11" width="4.42187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96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99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17050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5">
        <v>9055.58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11668.93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5387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23331.93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1358.34</v>
      </c>
    </row>
    <row r="21" spans="1:7" ht="16.5" customHeight="1">
      <c r="A21" s="72" t="s">
        <v>9</v>
      </c>
      <c r="B21" s="73"/>
      <c r="C21" s="73"/>
      <c r="D21" s="73"/>
      <c r="E21" s="73"/>
      <c r="F21" s="74"/>
      <c r="G21" s="18">
        <v>3625.19</v>
      </c>
    </row>
    <row r="22" spans="1:7" ht="16.5" customHeight="1">
      <c r="A22" s="19" t="s">
        <v>63</v>
      </c>
      <c r="B22" s="20">
        <v>1.123</v>
      </c>
      <c r="C22" s="20" t="s">
        <v>64</v>
      </c>
      <c r="D22" s="75"/>
      <c r="E22" s="75"/>
      <c r="F22" s="76"/>
      <c r="G22" s="21">
        <v>236.95</v>
      </c>
    </row>
    <row r="23" spans="1:7" ht="16.5" customHeight="1">
      <c r="A23" s="22" t="s">
        <v>65</v>
      </c>
      <c r="B23" s="23">
        <v>1.067</v>
      </c>
      <c r="C23" s="23" t="s">
        <v>64</v>
      </c>
      <c r="D23" s="77"/>
      <c r="E23" s="77"/>
      <c r="F23" s="78"/>
      <c r="G23" s="21">
        <v>225.14</v>
      </c>
    </row>
    <row r="24" spans="1:7" ht="16.5" customHeight="1">
      <c r="A24" s="22" t="s">
        <v>66</v>
      </c>
      <c r="B24" s="23">
        <v>1.458</v>
      </c>
      <c r="C24" s="23" t="s">
        <v>64</v>
      </c>
      <c r="D24" s="77"/>
      <c r="E24" s="77"/>
      <c r="F24" s="78"/>
      <c r="G24" s="21">
        <v>307.64</v>
      </c>
    </row>
    <row r="25" spans="1:7" ht="16.5" customHeight="1">
      <c r="A25" s="22" t="s">
        <v>67</v>
      </c>
      <c r="B25" s="23">
        <v>1.214</v>
      </c>
      <c r="C25" s="23" t="s">
        <v>64</v>
      </c>
      <c r="D25" s="77"/>
      <c r="E25" s="77"/>
      <c r="F25" s="78"/>
      <c r="G25" s="21">
        <v>256.15</v>
      </c>
    </row>
    <row r="26" spans="1:7" ht="16.5" customHeight="1">
      <c r="A26" s="22" t="s">
        <v>68</v>
      </c>
      <c r="B26" s="23">
        <v>2.156</v>
      </c>
      <c r="C26" s="23" t="s">
        <v>64</v>
      </c>
      <c r="D26" s="77"/>
      <c r="E26" s="77"/>
      <c r="F26" s="78"/>
      <c r="G26" s="21">
        <v>454.92</v>
      </c>
    </row>
    <row r="27" spans="1:11" ht="16.5" customHeight="1">
      <c r="A27" s="22" t="s">
        <v>69</v>
      </c>
      <c r="B27" s="23">
        <v>2.247</v>
      </c>
      <c r="C27" s="23" t="s">
        <v>64</v>
      </c>
      <c r="D27" s="77"/>
      <c r="E27" s="77"/>
      <c r="F27" s="78"/>
      <c r="G27" s="21">
        <v>474.12</v>
      </c>
      <c r="I27" s="24"/>
      <c r="J27" s="25"/>
      <c r="K27" s="25"/>
    </row>
    <row r="28" spans="1:11" ht="16.5" customHeight="1">
      <c r="A28" s="26" t="s">
        <v>70</v>
      </c>
      <c r="B28" s="27">
        <v>1.813</v>
      </c>
      <c r="C28" s="27" t="s">
        <v>64</v>
      </c>
      <c r="D28" s="79"/>
      <c r="E28" s="79"/>
      <c r="F28" s="80"/>
      <c r="G28" s="21">
        <v>382.54</v>
      </c>
      <c r="I28" s="24"/>
      <c r="J28" s="25"/>
      <c r="K28" s="25"/>
    </row>
    <row r="29" spans="1:11" ht="16.5" customHeight="1">
      <c r="A29" s="22" t="s">
        <v>71</v>
      </c>
      <c r="B29" s="23">
        <v>1.593</v>
      </c>
      <c r="C29" s="23" t="s">
        <v>64</v>
      </c>
      <c r="D29" s="77"/>
      <c r="E29" s="77"/>
      <c r="F29" s="78"/>
      <c r="G29" s="21">
        <v>336.12</v>
      </c>
      <c r="K29" s="25"/>
    </row>
    <row r="30" spans="1:7" ht="16.5" customHeight="1">
      <c r="A30" s="26" t="s">
        <v>72</v>
      </c>
      <c r="B30" s="27">
        <v>1.173</v>
      </c>
      <c r="C30" s="27" t="s">
        <v>64</v>
      </c>
      <c r="D30" s="79"/>
      <c r="E30" s="79"/>
      <c r="F30" s="80"/>
      <c r="G30" s="21">
        <v>247.5</v>
      </c>
    </row>
    <row r="31" spans="1:7" ht="16.5" customHeight="1">
      <c r="A31" s="22" t="s">
        <v>73</v>
      </c>
      <c r="B31" s="23">
        <v>1.38</v>
      </c>
      <c r="C31" s="23" t="s">
        <v>64</v>
      </c>
      <c r="D31" s="77"/>
      <c r="E31" s="77"/>
      <c r="F31" s="78"/>
      <c r="G31" s="21">
        <v>291.18</v>
      </c>
    </row>
    <row r="32" spans="1:7" ht="16.5" customHeight="1">
      <c r="A32" s="22" t="s">
        <v>74</v>
      </c>
      <c r="B32" s="23">
        <v>1.024</v>
      </c>
      <c r="C32" s="23" t="s">
        <v>64</v>
      </c>
      <c r="D32" s="77"/>
      <c r="E32" s="77"/>
      <c r="F32" s="78"/>
      <c r="G32" s="21">
        <v>216.06</v>
      </c>
    </row>
    <row r="33" spans="1:7" ht="16.5" customHeight="1">
      <c r="A33" s="22" t="s">
        <v>75</v>
      </c>
      <c r="B33" s="23">
        <v>0.933</v>
      </c>
      <c r="C33" s="23" t="s">
        <v>64</v>
      </c>
      <c r="D33" s="77"/>
      <c r="E33" s="77"/>
      <c r="F33" s="78"/>
      <c r="G33" s="21">
        <v>196.86</v>
      </c>
    </row>
    <row r="34" spans="1:7" ht="7.5" customHeight="1">
      <c r="A34" s="87"/>
      <c r="B34" s="77"/>
      <c r="C34" s="77"/>
      <c r="D34" s="77"/>
      <c r="E34" s="77"/>
      <c r="F34" s="77"/>
      <c r="G34" s="78"/>
    </row>
    <row r="35" spans="1:7" ht="16.5" customHeight="1">
      <c r="A35" s="88" t="s">
        <v>193</v>
      </c>
      <c r="B35" s="89"/>
      <c r="C35" s="89"/>
      <c r="D35" s="89"/>
      <c r="E35" s="89"/>
      <c r="F35" s="90"/>
      <c r="G35" s="28">
        <v>176.64</v>
      </c>
    </row>
    <row r="36" spans="1:7" s="1" customFormat="1" ht="15.75" customHeight="1">
      <c r="A36" s="81" t="s">
        <v>10</v>
      </c>
      <c r="B36" s="82"/>
      <c r="C36" s="82"/>
      <c r="D36" s="82"/>
      <c r="E36" s="82"/>
      <c r="F36" s="83"/>
      <c r="G36" s="18">
        <v>226.83</v>
      </c>
    </row>
    <row r="37" spans="1:7" s="1" customFormat="1" ht="15.75" customHeight="1">
      <c r="A37" s="84" t="s">
        <v>119</v>
      </c>
      <c r="B37" s="85"/>
      <c r="C37" s="85"/>
      <c r="D37" s="85"/>
      <c r="E37" s="85"/>
      <c r="F37" s="86"/>
      <c r="G37" s="30"/>
    </row>
    <row r="38" spans="1:7" s="1" customFormat="1" ht="15.75" customHeight="1">
      <c r="A38" s="91" t="s">
        <v>127</v>
      </c>
      <c r="B38" s="92"/>
      <c r="C38" s="92"/>
      <c r="D38" s="92"/>
      <c r="E38" s="92"/>
      <c r="F38" s="93"/>
      <c r="G38" s="31">
        <v>226.83</v>
      </c>
    </row>
  </sheetData>
  <mergeCells count="35">
    <mergeCell ref="A38:F38"/>
    <mergeCell ref="A36:F36"/>
    <mergeCell ref="A37:F37"/>
    <mergeCell ref="D33:F33"/>
    <mergeCell ref="A34:G34"/>
    <mergeCell ref="A35:F35"/>
    <mergeCell ref="D29:F29"/>
    <mergeCell ref="D30:F30"/>
    <mergeCell ref="D31:F31"/>
    <mergeCell ref="D32:F32"/>
    <mergeCell ref="D25:F25"/>
    <mergeCell ref="D26:F26"/>
    <mergeCell ref="D27:F27"/>
    <mergeCell ref="D28:F28"/>
    <mergeCell ref="A21:F21"/>
    <mergeCell ref="D22:F22"/>
    <mergeCell ref="D23:F23"/>
    <mergeCell ref="D24:F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A14:G14"/>
    <mergeCell ref="A15:F16"/>
    <mergeCell ref="G15:G16"/>
    <mergeCell ref="G8:G9"/>
    <mergeCell ref="A10:G10"/>
    <mergeCell ref="A11:F11"/>
    <mergeCell ref="A12:G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21" sqref="A21:F21"/>
    </sheetView>
  </sheetViews>
  <sheetFormatPr defaultColWidth="9.140625" defaultRowHeight="12.75"/>
  <cols>
    <col min="1" max="1" width="9.28125" style="0" customWidth="1"/>
    <col min="2" max="2" width="5.7109375" style="0" customWidth="1"/>
    <col min="3" max="3" width="5.140625" style="0" customWidth="1"/>
    <col min="4" max="4" width="15.140625" style="0" customWidth="1"/>
    <col min="5" max="5" width="5.28125" style="0" customWidth="1"/>
    <col min="6" max="6" width="31.00390625" style="0" customWidth="1"/>
    <col min="7" max="7" width="17.57421875" style="0" customWidth="1"/>
    <col min="9" max="9" width="6.8515625" style="0" customWidth="1"/>
    <col min="10" max="11" width="4.14062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98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100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-7966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6">
        <v>13062.24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14681.58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256</v>
      </c>
      <c r="B15" s="52"/>
      <c r="C15" s="52"/>
      <c r="D15" s="52"/>
      <c r="E15" s="52"/>
      <c r="F15" s="52"/>
      <c r="G15" s="55">
        <v>13316.92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-6601.34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1959.34</v>
      </c>
    </row>
    <row r="21" spans="1:7" ht="16.5" customHeight="1">
      <c r="A21" s="72" t="s">
        <v>9</v>
      </c>
      <c r="B21" s="73"/>
      <c r="C21" s="73"/>
      <c r="D21" s="73"/>
      <c r="E21" s="73"/>
      <c r="F21" s="74"/>
      <c r="G21" s="18">
        <v>10876</v>
      </c>
    </row>
    <row r="22" spans="1:7" ht="16.5" customHeight="1">
      <c r="A22" s="19" t="s">
        <v>63</v>
      </c>
      <c r="B22" s="20">
        <v>3.37</v>
      </c>
      <c r="C22" s="20" t="s">
        <v>64</v>
      </c>
      <c r="D22" s="75"/>
      <c r="E22" s="75"/>
      <c r="F22" s="76"/>
      <c r="G22" s="21">
        <v>711.07</v>
      </c>
    </row>
    <row r="23" spans="1:7" ht="16.5" customHeight="1">
      <c r="A23" s="22" t="s">
        <v>65</v>
      </c>
      <c r="B23" s="23">
        <v>3.202</v>
      </c>
      <c r="C23" s="23" t="s">
        <v>64</v>
      </c>
      <c r="D23" s="77"/>
      <c r="E23" s="77"/>
      <c r="F23" s="78"/>
      <c r="G23" s="21">
        <v>675.62</v>
      </c>
    </row>
    <row r="24" spans="1:7" ht="16.5" customHeight="1">
      <c r="A24" s="22" t="s">
        <v>66</v>
      </c>
      <c r="B24" s="23">
        <v>4.374</v>
      </c>
      <c r="C24" s="23" t="s">
        <v>64</v>
      </c>
      <c r="D24" s="77"/>
      <c r="E24" s="77"/>
      <c r="F24" s="78"/>
      <c r="G24" s="21">
        <v>922.91</v>
      </c>
    </row>
    <row r="25" spans="1:7" ht="16.5" customHeight="1">
      <c r="A25" s="22" t="s">
        <v>67</v>
      </c>
      <c r="B25" s="23">
        <v>3.642</v>
      </c>
      <c r="C25" s="23" t="s">
        <v>64</v>
      </c>
      <c r="D25" s="77"/>
      <c r="E25" s="77"/>
      <c r="F25" s="78"/>
      <c r="G25" s="21">
        <v>768.46</v>
      </c>
    </row>
    <row r="26" spans="1:7" ht="16.5" customHeight="1">
      <c r="A26" s="22" t="s">
        <v>68</v>
      </c>
      <c r="B26" s="23">
        <v>6.467</v>
      </c>
      <c r="C26" s="23" t="s">
        <v>64</v>
      </c>
      <c r="D26" s="77"/>
      <c r="E26" s="77"/>
      <c r="F26" s="78"/>
      <c r="G26" s="21">
        <v>1364.54</v>
      </c>
    </row>
    <row r="27" spans="1:11" ht="16.5" customHeight="1">
      <c r="A27" s="22" t="s">
        <v>69</v>
      </c>
      <c r="B27" s="34">
        <v>6.74</v>
      </c>
      <c r="C27" s="23" t="s">
        <v>64</v>
      </c>
      <c r="D27" s="77"/>
      <c r="E27" s="77"/>
      <c r="F27" s="78"/>
      <c r="G27" s="21">
        <v>1422.14</v>
      </c>
      <c r="I27" s="24"/>
      <c r="J27" s="25"/>
      <c r="K27" s="25"/>
    </row>
    <row r="28" spans="1:11" ht="16.5" customHeight="1">
      <c r="A28" s="26" t="s">
        <v>70</v>
      </c>
      <c r="B28" s="27">
        <v>5.44</v>
      </c>
      <c r="C28" s="27" t="s">
        <v>64</v>
      </c>
      <c r="D28" s="79"/>
      <c r="E28" s="79"/>
      <c r="F28" s="80"/>
      <c r="G28" s="21">
        <v>1147.84</v>
      </c>
      <c r="I28" s="24"/>
      <c r="J28" s="25"/>
      <c r="K28" s="25"/>
    </row>
    <row r="29" spans="1:11" ht="16.5" customHeight="1">
      <c r="A29" s="22" t="s">
        <v>71</v>
      </c>
      <c r="B29" s="34">
        <v>4.78</v>
      </c>
      <c r="C29" s="23" t="s">
        <v>64</v>
      </c>
      <c r="D29" s="77"/>
      <c r="E29" s="77"/>
      <c r="F29" s="78"/>
      <c r="G29" s="21">
        <v>1008.58</v>
      </c>
      <c r="K29" s="25"/>
    </row>
    <row r="30" spans="1:7" ht="16.5" customHeight="1">
      <c r="A30" s="26" t="s">
        <v>72</v>
      </c>
      <c r="B30" s="27">
        <v>3.52</v>
      </c>
      <c r="C30" s="27" t="s">
        <v>64</v>
      </c>
      <c r="D30" s="79"/>
      <c r="E30" s="79"/>
      <c r="F30" s="80"/>
      <c r="G30" s="21">
        <v>742.72</v>
      </c>
    </row>
    <row r="31" spans="1:7" ht="16.5" customHeight="1">
      <c r="A31" s="22" t="s">
        <v>73</v>
      </c>
      <c r="B31" s="23">
        <v>4.14</v>
      </c>
      <c r="C31" s="23" t="s">
        <v>64</v>
      </c>
      <c r="D31" s="77"/>
      <c r="E31" s="77"/>
      <c r="F31" s="78"/>
      <c r="G31" s="21">
        <v>873.54</v>
      </c>
    </row>
    <row r="32" spans="1:7" ht="16.5" customHeight="1">
      <c r="A32" s="22" t="s">
        <v>74</v>
      </c>
      <c r="B32" s="23">
        <v>3.072</v>
      </c>
      <c r="C32" s="23" t="s">
        <v>64</v>
      </c>
      <c r="D32" s="77"/>
      <c r="E32" s="77"/>
      <c r="F32" s="78"/>
      <c r="G32" s="21">
        <v>648.19</v>
      </c>
    </row>
    <row r="33" spans="1:7" ht="16.5" customHeight="1">
      <c r="A33" s="22" t="s">
        <v>75</v>
      </c>
      <c r="B33" s="23">
        <v>2.798</v>
      </c>
      <c r="C33" s="23" t="s">
        <v>64</v>
      </c>
      <c r="D33" s="77"/>
      <c r="E33" s="77"/>
      <c r="F33" s="78"/>
      <c r="G33" s="21">
        <v>590.38</v>
      </c>
    </row>
    <row r="34" spans="1:7" ht="7.5" customHeight="1">
      <c r="A34" s="87"/>
      <c r="B34" s="77"/>
      <c r="C34" s="77"/>
      <c r="D34" s="77"/>
      <c r="E34" s="77"/>
      <c r="F34" s="77"/>
      <c r="G34" s="78"/>
    </row>
    <row r="35" spans="1:7" ht="16.5" customHeight="1">
      <c r="A35" s="88" t="s">
        <v>194</v>
      </c>
      <c r="B35" s="89"/>
      <c r="C35" s="89"/>
      <c r="D35" s="89"/>
      <c r="E35" s="89"/>
      <c r="F35" s="90"/>
      <c r="G35" s="28">
        <v>254.76</v>
      </c>
    </row>
    <row r="36" spans="1:7" s="1" customFormat="1" ht="15.75" customHeight="1">
      <c r="A36" s="81" t="s">
        <v>10</v>
      </c>
      <c r="B36" s="82"/>
      <c r="C36" s="82"/>
      <c r="D36" s="82"/>
      <c r="E36" s="82"/>
      <c r="F36" s="83"/>
      <c r="G36" s="18">
        <v>226.83</v>
      </c>
    </row>
    <row r="37" spans="1:7" s="1" customFormat="1" ht="15.75" customHeight="1">
      <c r="A37" s="84" t="s">
        <v>119</v>
      </c>
      <c r="B37" s="85"/>
      <c r="C37" s="85"/>
      <c r="D37" s="85"/>
      <c r="E37" s="85"/>
      <c r="F37" s="86"/>
      <c r="G37" s="30"/>
    </row>
    <row r="38" spans="1:7" s="1" customFormat="1" ht="15.75" customHeight="1">
      <c r="A38" s="91" t="s">
        <v>127</v>
      </c>
      <c r="B38" s="92"/>
      <c r="C38" s="92"/>
      <c r="D38" s="92"/>
      <c r="E38" s="92"/>
      <c r="F38" s="93"/>
      <c r="G38" s="31">
        <v>226.83</v>
      </c>
    </row>
  </sheetData>
  <mergeCells count="35">
    <mergeCell ref="A38:F38"/>
    <mergeCell ref="A36:F36"/>
    <mergeCell ref="A37:F37"/>
    <mergeCell ref="D33:F33"/>
    <mergeCell ref="A34:G34"/>
    <mergeCell ref="A35:F35"/>
    <mergeCell ref="D29:F29"/>
    <mergeCell ref="D30:F30"/>
    <mergeCell ref="D31:F31"/>
    <mergeCell ref="D32:F32"/>
    <mergeCell ref="D25:F25"/>
    <mergeCell ref="D26:F26"/>
    <mergeCell ref="D27:F27"/>
    <mergeCell ref="D28:F28"/>
    <mergeCell ref="A21:F21"/>
    <mergeCell ref="D22:F22"/>
    <mergeCell ref="D23:F23"/>
    <mergeCell ref="D24:F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G8:G9"/>
    <mergeCell ref="A10:G10"/>
    <mergeCell ref="A11:F11"/>
    <mergeCell ref="A12:G12"/>
    <mergeCell ref="A14:G14"/>
    <mergeCell ref="A15:F16"/>
    <mergeCell ref="G15:G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33"/>
  <sheetViews>
    <sheetView showZeros="0" workbookViewId="0" topLeftCell="A1">
      <selection activeCell="A25" sqref="A25:F25"/>
    </sheetView>
  </sheetViews>
  <sheetFormatPr defaultColWidth="9.140625" defaultRowHeight="12.75"/>
  <cols>
    <col min="1" max="1" width="9.28125" style="0" customWidth="1"/>
    <col min="2" max="2" width="6.140625" style="0" customWidth="1"/>
    <col min="3" max="3" width="5.140625" style="0" customWidth="1"/>
    <col min="4" max="4" width="15.140625" style="0" customWidth="1"/>
    <col min="5" max="5" width="5.28125" style="0" customWidth="1"/>
    <col min="6" max="6" width="31.00390625" style="0" customWidth="1"/>
    <col min="7" max="7" width="17.57421875" style="0" customWidth="1"/>
    <col min="9" max="9" width="6.7109375" style="0" customWidth="1"/>
    <col min="10" max="10" width="4.00390625" style="0" customWidth="1"/>
    <col min="11" max="11" width="4.42187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97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101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4766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272</v>
      </c>
      <c r="B11" s="48"/>
      <c r="C11" s="48"/>
      <c r="D11" s="48"/>
      <c r="E11" s="48"/>
      <c r="F11" s="48"/>
      <c r="G11" s="35">
        <v>18245.17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14442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6178.99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13029.01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2736.78</v>
      </c>
    </row>
    <row r="21" spans="1:7" ht="16.5" customHeight="1">
      <c r="A21" s="72" t="s">
        <v>9</v>
      </c>
      <c r="B21" s="73"/>
      <c r="C21" s="73"/>
      <c r="D21" s="73"/>
      <c r="E21" s="73"/>
      <c r="F21" s="74"/>
      <c r="G21" s="18">
        <v>166.06</v>
      </c>
    </row>
    <row r="22" spans="1:7" ht="16.5" customHeight="1">
      <c r="A22" s="22" t="s">
        <v>66</v>
      </c>
      <c r="B22" s="23">
        <v>0.787</v>
      </c>
      <c r="C22" s="23" t="s">
        <v>64</v>
      </c>
      <c r="D22" s="77"/>
      <c r="E22" s="77"/>
      <c r="F22" s="78"/>
      <c r="G22" s="21">
        <v>166.06</v>
      </c>
    </row>
    <row r="23" spans="1:7" ht="7.5" customHeight="1">
      <c r="A23" s="87"/>
      <c r="B23" s="77"/>
      <c r="C23" s="77"/>
      <c r="D23" s="77"/>
      <c r="E23" s="77"/>
      <c r="F23" s="77"/>
      <c r="G23" s="78"/>
    </row>
    <row r="24" spans="1:7" ht="16.5" customHeight="1">
      <c r="A24" s="88" t="s">
        <v>195</v>
      </c>
      <c r="B24" s="89"/>
      <c r="C24" s="89"/>
      <c r="D24" s="89"/>
      <c r="E24" s="89"/>
      <c r="F24" s="90"/>
      <c r="G24" s="28">
        <v>355.92</v>
      </c>
    </row>
    <row r="25" spans="1:7" s="1" customFormat="1" ht="15.75" customHeight="1">
      <c r="A25" s="81" t="s">
        <v>10</v>
      </c>
      <c r="B25" s="82"/>
      <c r="C25" s="82"/>
      <c r="D25" s="82"/>
      <c r="E25" s="82"/>
      <c r="F25" s="83"/>
      <c r="G25" s="18">
        <v>2920.24</v>
      </c>
    </row>
    <row r="26" spans="1:7" s="1" customFormat="1" ht="15.75" customHeight="1">
      <c r="A26" s="84" t="s">
        <v>119</v>
      </c>
      <c r="B26" s="85"/>
      <c r="C26" s="85"/>
      <c r="D26" s="85"/>
      <c r="E26" s="85"/>
      <c r="F26" s="86"/>
      <c r="G26" s="30"/>
    </row>
    <row r="27" spans="1:7" s="1" customFormat="1" ht="15.75" customHeight="1">
      <c r="A27" s="91" t="s">
        <v>127</v>
      </c>
      <c r="B27" s="92"/>
      <c r="C27" s="92"/>
      <c r="D27" s="92"/>
      <c r="E27" s="92"/>
      <c r="F27" s="93"/>
      <c r="G27" s="31">
        <v>226.83</v>
      </c>
    </row>
    <row r="28" spans="1:7" s="1" customFormat="1" ht="15.75" customHeight="1">
      <c r="A28" s="84" t="s">
        <v>196</v>
      </c>
      <c r="B28" s="85"/>
      <c r="C28" s="85"/>
      <c r="D28" s="85"/>
      <c r="E28" s="85"/>
      <c r="F28" s="86"/>
      <c r="G28" s="31"/>
    </row>
    <row r="29" spans="1:7" s="1" customFormat="1" ht="15.75" customHeight="1">
      <c r="A29" s="91" t="s">
        <v>209</v>
      </c>
      <c r="B29" s="92"/>
      <c r="C29" s="92"/>
      <c r="D29" s="92"/>
      <c r="E29" s="92"/>
      <c r="F29" s="93"/>
      <c r="G29" s="31">
        <v>1815</v>
      </c>
    </row>
    <row r="30" spans="1:7" s="1" customFormat="1" ht="16.5" customHeight="1">
      <c r="A30" s="84" t="s">
        <v>202</v>
      </c>
      <c r="B30" s="85"/>
      <c r="C30" s="85"/>
      <c r="D30" s="85"/>
      <c r="E30" s="85"/>
      <c r="F30" s="86"/>
      <c r="G30" s="30"/>
    </row>
    <row r="31" spans="1:7" s="1" customFormat="1" ht="16.5" customHeight="1">
      <c r="A31" s="91" t="s">
        <v>209</v>
      </c>
      <c r="B31" s="92"/>
      <c r="C31" s="92"/>
      <c r="D31" s="92"/>
      <c r="E31" s="92"/>
      <c r="F31" s="93"/>
      <c r="G31" s="32">
        <v>605</v>
      </c>
    </row>
    <row r="32" spans="1:7" s="1" customFormat="1" ht="16.5" customHeight="1">
      <c r="A32" s="84" t="s">
        <v>253</v>
      </c>
      <c r="B32" s="85"/>
      <c r="C32" s="85"/>
      <c r="D32" s="85"/>
      <c r="E32" s="85"/>
      <c r="F32" s="86"/>
      <c r="G32" s="13"/>
    </row>
    <row r="33" spans="1:7" s="1" customFormat="1" ht="16.5" customHeight="1">
      <c r="A33" s="91" t="s">
        <v>267</v>
      </c>
      <c r="B33" s="92"/>
      <c r="C33" s="92"/>
      <c r="D33" s="92"/>
      <c r="E33" s="92"/>
      <c r="F33" s="93"/>
      <c r="G33" s="13">
        <v>273.41</v>
      </c>
    </row>
  </sheetData>
  <mergeCells count="30">
    <mergeCell ref="A31:F31"/>
    <mergeCell ref="A32:F32"/>
    <mergeCell ref="A33:F33"/>
    <mergeCell ref="A27:F27"/>
    <mergeCell ref="A28:F28"/>
    <mergeCell ref="A29:F29"/>
    <mergeCell ref="A30:F30"/>
    <mergeCell ref="A25:F25"/>
    <mergeCell ref="A26:F26"/>
    <mergeCell ref="A23:G23"/>
    <mergeCell ref="A24:F24"/>
    <mergeCell ref="A21:F21"/>
    <mergeCell ref="D22:F22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A14:G14"/>
    <mergeCell ref="A15:F16"/>
    <mergeCell ref="G15:G16"/>
    <mergeCell ref="G8:G9"/>
    <mergeCell ref="A10:G10"/>
    <mergeCell ref="A11:F11"/>
    <mergeCell ref="A12:G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8" sqref="A8:G18"/>
    </sheetView>
  </sheetViews>
  <sheetFormatPr defaultColWidth="9.140625" defaultRowHeight="12.75"/>
  <cols>
    <col min="1" max="1" width="9.28125" style="0" customWidth="1"/>
    <col min="2" max="2" width="5.421875" style="0" customWidth="1"/>
    <col min="3" max="3" width="5.140625" style="0" customWidth="1"/>
    <col min="4" max="4" width="15.140625" style="0" customWidth="1"/>
    <col min="5" max="5" width="5.28125" style="0" customWidth="1"/>
    <col min="6" max="6" width="31.00390625" style="0" customWidth="1"/>
    <col min="7" max="7" width="17.57421875" style="0" customWidth="1"/>
    <col min="9" max="9" width="6.57421875" style="0" customWidth="1"/>
    <col min="10" max="11" width="4.2812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14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35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-2399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5">
        <v>13278.82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11468.82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256</v>
      </c>
      <c r="B15" s="52"/>
      <c r="C15" s="52"/>
      <c r="D15" s="52"/>
      <c r="E15" s="52"/>
      <c r="F15" s="52"/>
      <c r="G15" s="55">
        <v>8518.78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551.04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1991.82</v>
      </c>
    </row>
    <row r="21" spans="1:7" ht="16.5" customHeight="1">
      <c r="A21" s="72" t="s">
        <v>9</v>
      </c>
      <c r="B21" s="73"/>
      <c r="C21" s="73"/>
      <c r="D21" s="73"/>
      <c r="E21" s="73"/>
      <c r="F21" s="74"/>
      <c r="G21" s="18">
        <v>2817.48</v>
      </c>
    </row>
    <row r="22" spans="1:7" ht="16.5" customHeight="1">
      <c r="A22" s="19" t="s">
        <v>63</v>
      </c>
      <c r="B22" s="20">
        <v>1.05</v>
      </c>
      <c r="C22" s="20" t="s">
        <v>64</v>
      </c>
      <c r="D22" s="75"/>
      <c r="E22" s="75"/>
      <c r="F22" s="76"/>
      <c r="G22" s="21">
        <v>221.55</v>
      </c>
    </row>
    <row r="23" spans="1:7" ht="16.5" customHeight="1">
      <c r="A23" s="22" t="s">
        <v>65</v>
      </c>
      <c r="B23" s="34">
        <v>1.268</v>
      </c>
      <c r="C23" s="23" t="s">
        <v>64</v>
      </c>
      <c r="D23" s="77"/>
      <c r="E23" s="77"/>
      <c r="F23" s="78"/>
      <c r="G23" s="21">
        <v>267.55</v>
      </c>
    </row>
    <row r="24" spans="1:7" ht="16.5" customHeight="1">
      <c r="A24" s="22" t="s">
        <v>66</v>
      </c>
      <c r="B24" s="34">
        <v>1.609</v>
      </c>
      <c r="C24" s="23" t="s">
        <v>64</v>
      </c>
      <c r="D24" s="77"/>
      <c r="E24" s="77"/>
      <c r="F24" s="78"/>
      <c r="G24" s="21">
        <v>339.5</v>
      </c>
    </row>
    <row r="25" spans="1:7" ht="16.5" customHeight="1">
      <c r="A25" s="22" t="s">
        <v>67</v>
      </c>
      <c r="B25" s="34">
        <v>0.573</v>
      </c>
      <c r="C25" s="23" t="s">
        <v>64</v>
      </c>
      <c r="D25" s="77"/>
      <c r="E25" s="77"/>
      <c r="F25" s="78"/>
      <c r="G25" s="21">
        <v>120.9</v>
      </c>
    </row>
    <row r="26" spans="1:7" ht="16.5" customHeight="1">
      <c r="A26" s="22" t="s">
        <v>68</v>
      </c>
      <c r="B26" s="34">
        <v>1.249</v>
      </c>
      <c r="C26" s="23" t="s">
        <v>64</v>
      </c>
      <c r="D26" s="77"/>
      <c r="E26" s="77"/>
      <c r="F26" s="78"/>
      <c r="G26" s="21">
        <v>263.54</v>
      </c>
    </row>
    <row r="27" spans="1:11" ht="16.5" customHeight="1">
      <c r="A27" s="22" t="s">
        <v>69</v>
      </c>
      <c r="B27" s="34">
        <v>1.091</v>
      </c>
      <c r="C27" s="23" t="s">
        <v>64</v>
      </c>
      <c r="D27" s="77"/>
      <c r="E27" s="77"/>
      <c r="F27" s="78"/>
      <c r="G27" s="21">
        <v>230.2</v>
      </c>
      <c r="I27" s="24"/>
      <c r="J27" s="25"/>
      <c r="K27" s="25"/>
    </row>
    <row r="28" spans="1:11" ht="16.5" customHeight="1">
      <c r="A28" s="26" t="s">
        <v>70</v>
      </c>
      <c r="B28" s="37">
        <v>1.3</v>
      </c>
      <c r="C28" s="27" t="s">
        <v>64</v>
      </c>
      <c r="D28" s="79"/>
      <c r="E28" s="79"/>
      <c r="F28" s="80"/>
      <c r="G28" s="21">
        <v>274.3</v>
      </c>
      <c r="I28" s="24"/>
      <c r="J28" s="25"/>
      <c r="K28" s="25"/>
    </row>
    <row r="29" spans="1:11" ht="16.5" customHeight="1">
      <c r="A29" s="22" t="s">
        <v>71</v>
      </c>
      <c r="B29" s="34">
        <v>0.914</v>
      </c>
      <c r="C29" s="23" t="s">
        <v>64</v>
      </c>
      <c r="D29" s="77"/>
      <c r="E29" s="77"/>
      <c r="F29" s="78"/>
      <c r="G29" s="21">
        <v>182.85</v>
      </c>
      <c r="K29" s="25"/>
    </row>
    <row r="30" spans="1:7" ht="16.5" customHeight="1">
      <c r="A30" s="26" t="s">
        <v>72</v>
      </c>
      <c r="B30" s="37">
        <v>0.914</v>
      </c>
      <c r="C30" s="27" t="s">
        <v>64</v>
      </c>
      <c r="D30" s="79"/>
      <c r="E30" s="79"/>
      <c r="F30" s="80"/>
      <c r="G30" s="21">
        <v>192.85</v>
      </c>
    </row>
    <row r="31" spans="1:7" ht="16.5" customHeight="1">
      <c r="A31" s="22" t="s">
        <v>73</v>
      </c>
      <c r="B31" s="34">
        <v>0.843</v>
      </c>
      <c r="C31" s="23" t="s">
        <v>64</v>
      </c>
      <c r="D31" s="77"/>
      <c r="E31" s="77"/>
      <c r="F31" s="78"/>
      <c r="G31" s="21">
        <v>177.87</v>
      </c>
    </row>
    <row r="32" spans="1:7" ht="16.5" customHeight="1">
      <c r="A32" s="22" t="s">
        <v>74</v>
      </c>
      <c r="B32" s="34">
        <v>1.271</v>
      </c>
      <c r="C32" s="23" t="s">
        <v>64</v>
      </c>
      <c r="D32" s="77"/>
      <c r="E32" s="77"/>
      <c r="F32" s="78"/>
      <c r="G32" s="21">
        <v>268.18</v>
      </c>
    </row>
    <row r="33" spans="1:7" ht="16.5" customHeight="1">
      <c r="A33" s="22" t="s">
        <v>75</v>
      </c>
      <c r="B33" s="23">
        <v>1.271</v>
      </c>
      <c r="C33" s="23" t="s">
        <v>64</v>
      </c>
      <c r="D33" s="77"/>
      <c r="E33" s="77"/>
      <c r="F33" s="78"/>
      <c r="G33" s="21">
        <v>268.18</v>
      </c>
    </row>
    <row r="34" spans="1:7" ht="7.5" customHeight="1">
      <c r="A34" s="87"/>
      <c r="B34" s="77"/>
      <c r="C34" s="77"/>
      <c r="D34" s="77"/>
      <c r="E34" s="77"/>
      <c r="F34" s="77"/>
      <c r="G34" s="78"/>
    </row>
    <row r="35" spans="1:7" ht="16.5" customHeight="1">
      <c r="A35" s="88" t="s">
        <v>160</v>
      </c>
      <c r="B35" s="89"/>
      <c r="C35" s="89"/>
      <c r="D35" s="89"/>
      <c r="E35" s="89"/>
      <c r="F35" s="90"/>
      <c r="G35" s="28">
        <v>258.96</v>
      </c>
    </row>
    <row r="36" spans="1:7" s="1" customFormat="1" ht="15.75" customHeight="1">
      <c r="A36" s="81" t="s">
        <v>10</v>
      </c>
      <c r="B36" s="82"/>
      <c r="C36" s="82"/>
      <c r="D36" s="82"/>
      <c r="E36" s="82"/>
      <c r="F36" s="83"/>
      <c r="G36" s="18">
        <v>3450.51</v>
      </c>
    </row>
    <row r="37" spans="1:7" s="1" customFormat="1" ht="15.75" customHeight="1">
      <c r="A37" s="84" t="s">
        <v>119</v>
      </c>
      <c r="B37" s="85"/>
      <c r="C37" s="85"/>
      <c r="D37" s="85"/>
      <c r="E37" s="85"/>
      <c r="F37" s="86"/>
      <c r="G37" s="30"/>
    </row>
    <row r="38" spans="1:7" s="1" customFormat="1" ht="15.75" customHeight="1">
      <c r="A38" s="91" t="s">
        <v>127</v>
      </c>
      <c r="B38" s="92"/>
      <c r="C38" s="92"/>
      <c r="D38" s="92"/>
      <c r="E38" s="92"/>
      <c r="F38" s="93"/>
      <c r="G38" s="31">
        <v>226.83</v>
      </c>
    </row>
    <row r="39" spans="1:7" s="1" customFormat="1" ht="15.75" customHeight="1">
      <c r="A39" s="84" t="s">
        <v>217</v>
      </c>
      <c r="B39" s="85"/>
      <c r="C39" s="85"/>
      <c r="D39" s="85"/>
      <c r="E39" s="85"/>
      <c r="F39" s="86"/>
      <c r="G39" s="31"/>
    </row>
    <row r="40" spans="1:7" s="1" customFormat="1" ht="15.75" customHeight="1">
      <c r="A40" s="91" t="s">
        <v>221</v>
      </c>
      <c r="B40" s="92"/>
      <c r="C40" s="92"/>
      <c r="D40" s="92"/>
      <c r="E40" s="92"/>
      <c r="F40" s="93"/>
      <c r="G40" s="31">
        <v>2979.9</v>
      </c>
    </row>
    <row r="41" spans="1:7" s="1" customFormat="1" ht="16.5" customHeight="1">
      <c r="A41" s="91" t="s">
        <v>220</v>
      </c>
      <c r="B41" s="92"/>
      <c r="C41" s="92"/>
      <c r="D41" s="92"/>
      <c r="E41" s="92"/>
      <c r="F41" s="93"/>
      <c r="G41" s="13">
        <v>243.78</v>
      </c>
    </row>
  </sheetData>
  <mergeCells count="38">
    <mergeCell ref="A38:F38"/>
    <mergeCell ref="A39:F39"/>
    <mergeCell ref="A40:F40"/>
    <mergeCell ref="A41:F41"/>
    <mergeCell ref="A36:F36"/>
    <mergeCell ref="A37:F37"/>
    <mergeCell ref="D33:F33"/>
    <mergeCell ref="A34:G34"/>
    <mergeCell ref="A35:F35"/>
    <mergeCell ref="D29:F29"/>
    <mergeCell ref="D30:F30"/>
    <mergeCell ref="D31:F31"/>
    <mergeCell ref="D32:F32"/>
    <mergeCell ref="D25:F25"/>
    <mergeCell ref="D26:F26"/>
    <mergeCell ref="D27:F27"/>
    <mergeCell ref="D28:F28"/>
    <mergeCell ref="A21:F21"/>
    <mergeCell ref="D22:F22"/>
    <mergeCell ref="D23:F23"/>
    <mergeCell ref="D24:F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A14:G14"/>
    <mergeCell ref="A15:F16"/>
    <mergeCell ref="G15:G16"/>
    <mergeCell ref="G8:G9"/>
    <mergeCell ref="A10:G10"/>
    <mergeCell ref="A11:F11"/>
    <mergeCell ref="A12:G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3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D26" sqref="D26:F26"/>
    </sheetView>
  </sheetViews>
  <sheetFormatPr defaultColWidth="9.140625" defaultRowHeight="12.75"/>
  <cols>
    <col min="1" max="1" width="9.28125" style="0" customWidth="1"/>
    <col min="2" max="2" width="6.140625" style="0" customWidth="1"/>
    <col min="3" max="3" width="5.140625" style="0" customWidth="1"/>
    <col min="4" max="4" width="15.140625" style="0" customWidth="1"/>
    <col min="5" max="5" width="5.28125" style="0" customWidth="1"/>
    <col min="6" max="6" width="31.00390625" style="0" customWidth="1"/>
    <col min="7" max="7" width="17.57421875" style="0" customWidth="1"/>
    <col min="9" max="9" width="6.8515625" style="0" customWidth="1"/>
    <col min="10" max="11" width="4.42187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15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38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19187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6">
        <v>14551.2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14551.02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8803.94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24934.09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2182.68</v>
      </c>
    </row>
    <row r="21" spans="1:7" ht="16.5" customHeight="1">
      <c r="A21" s="72" t="s">
        <v>9</v>
      </c>
      <c r="B21" s="73"/>
      <c r="C21" s="73"/>
      <c r="D21" s="73"/>
      <c r="E21" s="73"/>
      <c r="F21" s="74"/>
      <c r="G21" s="18">
        <v>1878.96</v>
      </c>
    </row>
    <row r="22" spans="1:7" ht="16.5" customHeight="1">
      <c r="A22" s="19" t="s">
        <v>63</v>
      </c>
      <c r="B22" s="20">
        <v>0.7</v>
      </c>
      <c r="C22" s="20" t="s">
        <v>64</v>
      </c>
      <c r="D22" s="75"/>
      <c r="E22" s="75"/>
      <c r="F22" s="76"/>
      <c r="G22" s="21">
        <v>147.7</v>
      </c>
    </row>
    <row r="23" spans="1:7" ht="16.5" customHeight="1">
      <c r="A23" s="22" t="s">
        <v>65</v>
      </c>
      <c r="B23" s="23">
        <v>0.845</v>
      </c>
      <c r="C23" s="23" t="s">
        <v>64</v>
      </c>
      <c r="D23" s="77"/>
      <c r="E23" s="77"/>
      <c r="F23" s="78"/>
      <c r="G23" s="21">
        <v>178.3</v>
      </c>
    </row>
    <row r="24" spans="1:7" ht="16.5" customHeight="1">
      <c r="A24" s="22" t="s">
        <v>66</v>
      </c>
      <c r="B24" s="23">
        <v>1.073</v>
      </c>
      <c r="C24" s="23" t="s">
        <v>64</v>
      </c>
      <c r="D24" s="77"/>
      <c r="E24" s="77"/>
      <c r="F24" s="78"/>
      <c r="G24" s="21">
        <v>226.4</v>
      </c>
    </row>
    <row r="25" spans="1:7" ht="16.5" customHeight="1">
      <c r="A25" s="22" t="s">
        <v>67</v>
      </c>
      <c r="B25" s="23">
        <v>0.382</v>
      </c>
      <c r="C25" s="23" t="s">
        <v>64</v>
      </c>
      <c r="D25" s="77"/>
      <c r="E25" s="77"/>
      <c r="F25" s="78"/>
      <c r="G25" s="21">
        <v>80.6</v>
      </c>
    </row>
    <row r="26" spans="1:7" ht="16.5" customHeight="1">
      <c r="A26" s="22" t="s">
        <v>68</v>
      </c>
      <c r="B26" s="23">
        <v>0.833</v>
      </c>
      <c r="C26" s="23" t="s">
        <v>64</v>
      </c>
      <c r="D26" s="77"/>
      <c r="E26" s="77"/>
      <c r="F26" s="78"/>
      <c r="G26" s="21">
        <v>175.76</v>
      </c>
    </row>
    <row r="27" spans="1:11" ht="16.5" customHeight="1">
      <c r="A27" s="22" t="s">
        <v>69</v>
      </c>
      <c r="B27" s="23">
        <v>0.727</v>
      </c>
      <c r="C27" s="23" t="s">
        <v>64</v>
      </c>
      <c r="D27" s="77"/>
      <c r="E27" s="77"/>
      <c r="F27" s="78"/>
      <c r="G27" s="21">
        <v>153.4</v>
      </c>
      <c r="I27" s="24"/>
      <c r="J27" s="25"/>
      <c r="K27" s="25"/>
    </row>
    <row r="28" spans="1:11" ht="16.5" customHeight="1">
      <c r="A28" s="26" t="s">
        <v>70</v>
      </c>
      <c r="B28" s="27">
        <v>0.867</v>
      </c>
      <c r="C28" s="27" t="s">
        <v>64</v>
      </c>
      <c r="D28" s="79"/>
      <c r="E28" s="79"/>
      <c r="F28" s="80"/>
      <c r="G28" s="21">
        <v>182.94</v>
      </c>
      <c r="I28" s="24"/>
      <c r="J28" s="25"/>
      <c r="K28" s="25"/>
    </row>
    <row r="29" spans="1:11" ht="16.5" customHeight="1">
      <c r="A29" s="22" t="s">
        <v>71</v>
      </c>
      <c r="B29" s="34">
        <v>0.61</v>
      </c>
      <c r="C29" s="23" t="s">
        <v>64</v>
      </c>
      <c r="D29" s="77"/>
      <c r="E29" s="77"/>
      <c r="F29" s="78"/>
      <c r="G29" s="21">
        <v>128</v>
      </c>
      <c r="K29" s="25"/>
    </row>
    <row r="30" spans="1:7" ht="16.5" customHeight="1">
      <c r="A30" s="26" t="s">
        <v>72</v>
      </c>
      <c r="B30" s="27">
        <v>0.61</v>
      </c>
      <c r="C30" s="27" t="s">
        <v>64</v>
      </c>
      <c r="D30" s="79"/>
      <c r="E30" s="79"/>
      <c r="F30" s="80"/>
      <c r="G30" s="21">
        <v>128.71</v>
      </c>
    </row>
    <row r="31" spans="1:7" ht="16.5" customHeight="1">
      <c r="A31" s="22" t="s">
        <v>73</v>
      </c>
      <c r="B31" s="23">
        <v>0.562</v>
      </c>
      <c r="C31" s="23" t="s">
        <v>64</v>
      </c>
      <c r="D31" s="77"/>
      <c r="E31" s="77"/>
      <c r="F31" s="78"/>
      <c r="G31" s="21">
        <v>118.58</v>
      </c>
    </row>
    <row r="32" spans="1:7" ht="16.5" customHeight="1">
      <c r="A32" s="22" t="s">
        <v>74</v>
      </c>
      <c r="B32" s="23">
        <v>0.848</v>
      </c>
      <c r="C32" s="23" t="s">
        <v>64</v>
      </c>
      <c r="D32" s="77"/>
      <c r="E32" s="77"/>
      <c r="F32" s="78"/>
      <c r="G32" s="21">
        <v>178.93</v>
      </c>
    </row>
    <row r="33" spans="1:7" ht="16.5" customHeight="1">
      <c r="A33" s="22" t="s">
        <v>75</v>
      </c>
      <c r="B33" s="23">
        <v>0.848</v>
      </c>
      <c r="C33" s="23" t="s">
        <v>64</v>
      </c>
      <c r="D33" s="77"/>
      <c r="E33" s="77"/>
      <c r="F33" s="78"/>
      <c r="G33" s="21">
        <v>178.93</v>
      </c>
    </row>
    <row r="34" spans="1:7" ht="7.5" customHeight="1">
      <c r="A34" s="87"/>
      <c r="B34" s="77"/>
      <c r="C34" s="77"/>
      <c r="D34" s="77"/>
      <c r="E34" s="77"/>
      <c r="F34" s="77"/>
      <c r="G34" s="78"/>
    </row>
    <row r="35" spans="1:7" ht="16.5" customHeight="1">
      <c r="A35" s="88" t="s">
        <v>161</v>
      </c>
      <c r="B35" s="89"/>
      <c r="C35" s="89"/>
      <c r="D35" s="89"/>
      <c r="E35" s="89"/>
      <c r="F35" s="90"/>
      <c r="G35" s="28">
        <v>283.8</v>
      </c>
    </row>
    <row r="36" spans="1:7" s="1" customFormat="1" ht="15.75" customHeight="1">
      <c r="A36" s="81" t="s">
        <v>10</v>
      </c>
      <c r="B36" s="82"/>
      <c r="C36" s="82"/>
      <c r="D36" s="82"/>
      <c r="E36" s="82"/>
      <c r="F36" s="83"/>
      <c r="G36" s="18">
        <v>4458.5</v>
      </c>
    </row>
    <row r="37" spans="1:7" s="1" customFormat="1" ht="15.75" customHeight="1">
      <c r="A37" s="84" t="s">
        <v>119</v>
      </c>
      <c r="B37" s="85"/>
      <c r="C37" s="85"/>
      <c r="D37" s="85"/>
      <c r="E37" s="85"/>
      <c r="F37" s="86"/>
      <c r="G37" s="30"/>
    </row>
    <row r="38" spans="1:7" s="1" customFormat="1" ht="15.75" customHeight="1">
      <c r="A38" s="91" t="s">
        <v>108</v>
      </c>
      <c r="B38" s="92"/>
      <c r="C38" s="92"/>
      <c r="D38" s="92"/>
      <c r="E38" s="92"/>
      <c r="F38" s="93"/>
      <c r="G38" s="31">
        <v>3987.89</v>
      </c>
    </row>
    <row r="39" spans="1:7" s="1" customFormat="1" ht="15.75" customHeight="1">
      <c r="A39" s="91" t="s">
        <v>127</v>
      </c>
      <c r="B39" s="92"/>
      <c r="C39" s="92"/>
      <c r="D39" s="92"/>
      <c r="E39" s="92"/>
      <c r="F39" s="93"/>
      <c r="G39" s="31">
        <v>226.83</v>
      </c>
    </row>
    <row r="40" spans="1:7" s="1" customFormat="1" ht="15.75" customHeight="1">
      <c r="A40" s="84" t="s">
        <v>217</v>
      </c>
      <c r="B40" s="85"/>
      <c r="C40" s="85"/>
      <c r="D40" s="85"/>
      <c r="E40" s="85"/>
      <c r="F40" s="86"/>
      <c r="G40" s="13"/>
    </row>
    <row r="41" spans="1:7" s="1" customFormat="1" ht="16.5" customHeight="1">
      <c r="A41" s="91" t="s">
        <v>220</v>
      </c>
      <c r="B41" s="92"/>
      <c r="C41" s="92"/>
      <c r="D41" s="92"/>
      <c r="E41" s="92"/>
      <c r="F41" s="93"/>
      <c r="G41" s="13">
        <v>243.78</v>
      </c>
    </row>
  </sheetData>
  <mergeCells count="38">
    <mergeCell ref="A38:F38"/>
    <mergeCell ref="A39:F39"/>
    <mergeCell ref="A40:F40"/>
    <mergeCell ref="A41:F41"/>
    <mergeCell ref="A36:F36"/>
    <mergeCell ref="A37:F37"/>
    <mergeCell ref="D33:F33"/>
    <mergeCell ref="A34:G34"/>
    <mergeCell ref="A35:F35"/>
    <mergeCell ref="D29:F29"/>
    <mergeCell ref="D30:F30"/>
    <mergeCell ref="D31:F31"/>
    <mergeCell ref="D32:F32"/>
    <mergeCell ref="D25:F25"/>
    <mergeCell ref="D26:F26"/>
    <mergeCell ref="D27:F27"/>
    <mergeCell ref="D28:F28"/>
    <mergeCell ref="A21:F21"/>
    <mergeCell ref="D22:F22"/>
    <mergeCell ref="D23:F23"/>
    <mergeCell ref="D24:F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G8:G9"/>
    <mergeCell ref="A10:G10"/>
    <mergeCell ref="A11:F11"/>
    <mergeCell ref="A12:G12"/>
    <mergeCell ref="A14:G14"/>
    <mergeCell ref="A15:F16"/>
    <mergeCell ref="G15:G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4">
      <selection activeCell="A20" sqref="A20:F20"/>
    </sheetView>
  </sheetViews>
  <sheetFormatPr defaultColWidth="9.140625" defaultRowHeight="12.75"/>
  <cols>
    <col min="1" max="1" width="9.28125" style="0" customWidth="1"/>
    <col min="2" max="2" width="5.7109375" style="0" customWidth="1"/>
    <col min="3" max="3" width="5.140625" style="0" customWidth="1"/>
    <col min="4" max="4" width="13.28125" style="0" customWidth="1"/>
    <col min="5" max="5" width="5.8515625" style="0" customWidth="1"/>
    <col min="6" max="6" width="31.8515625" style="0" customWidth="1"/>
    <col min="7" max="7" width="17.57421875" style="0" customWidth="1"/>
    <col min="9" max="9" width="6.7109375" style="0" customWidth="1"/>
    <col min="10" max="11" width="4.42187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16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39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-28987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5">
        <v>66556.51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52191.87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66438.86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-43233.99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9983.48</v>
      </c>
    </row>
    <row r="21" spans="1:7" ht="16.5" customHeight="1">
      <c r="A21" s="94" t="s">
        <v>2</v>
      </c>
      <c r="B21" s="95"/>
      <c r="C21" s="95"/>
      <c r="D21" s="95"/>
      <c r="E21" s="95"/>
      <c r="F21" s="96"/>
      <c r="G21" s="13"/>
    </row>
    <row r="22" spans="1:7" ht="16.5" customHeight="1">
      <c r="A22" s="97" t="s">
        <v>59</v>
      </c>
      <c r="B22" s="98"/>
      <c r="C22" s="98"/>
      <c r="D22" s="98"/>
      <c r="E22" s="14">
        <v>19577</v>
      </c>
      <c r="F22" s="15" t="s">
        <v>60</v>
      </c>
      <c r="G22" s="16"/>
    </row>
    <row r="23" spans="1:7" ht="16.5" customHeight="1">
      <c r="A23" s="97" t="s">
        <v>162</v>
      </c>
      <c r="B23" s="98"/>
      <c r="C23" s="98"/>
      <c r="D23" s="98"/>
      <c r="E23" s="14">
        <v>22307</v>
      </c>
      <c r="F23" s="15" t="s">
        <v>60</v>
      </c>
      <c r="G23" s="16"/>
    </row>
    <row r="24" spans="1:7" ht="16.5" customHeight="1">
      <c r="A24" s="97" t="s">
        <v>61</v>
      </c>
      <c r="B24" s="98"/>
      <c r="C24" s="98"/>
      <c r="D24" s="98"/>
      <c r="E24" s="14">
        <f>E23-E22</f>
        <v>2730</v>
      </c>
      <c r="F24" s="15" t="s">
        <v>62</v>
      </c>
      <c r="G24" s="17">
        <v>7616.7</v>
      </c>
    </row>
    <row r="25" spans="1:7" ht="16.5" customHeight="1">
      <c r="A25" s="105" t="s">
        <v>211</v>
      </c>
      <c r="B25" s="106"/>
      <c r="C25" s="106"/>
      <c r="D25" s="106"/>
      <c r="E25" s="106"/>
      <c r="F25" s="107"/>
      <c r="G25" s="13"/>
    </row>
    <row r="26" spans="1:7" ht="16.5" customHeight="1">
      <c r="A26" s="97" t="s">
        <v>212</v>
      </c>
      <c r="B26" s="98"/>
      <c r="C26" s="98"/>
      <c r="D26" s="98"/>
      <c r="E26" s="14">
        <v>22307</v>
      </c>
      <c r="F26" s="15" t="s">
        <v>60</v>
      </c>
      <c r="G26" s="16"/>
    </row>
    <row r="27" spans="1:7" ht="16.5" customHeight="1">
      <c r="A27" s="97" t="s">
        <v>258</v>
      </c>
      <c r="B27" s="98"/>
      <c r="C27" s="98"/>
      <c r="D27" s="98"/>
      <c r="E27" s="14">
        <v>24148</v>
      </c>
      <c r="F27" s="15" t="s">
        <v>60</v>
      </c>
      <c r="G27" s="16"/>
    </row>
    <row r="28" spans="1:7" ht="16.5" customHeight="1">
      <c r="A28" s="97" t="s">
        <v>61</v>
      </c>
      <c r="B28" s="98"/>
      <c r="C28" s="98"/>
      <c r="D28" s="98"/>
      <c r="E28" s="14">
        <f>E27-E26</f>
        <v>1841</v>
      </c>
      <c r="F28" s="15" t="s">
        <v>213</v>
      </c>
      <c r="G28" s="17">
        <v>5430.95</v>
      </c>
    </row>
    <row r="29" spans="1:7" ht="16.5" customHeight="1">
      <c r="A29" s="72" t="s">
        <v>9</v>
      </c>
      <c r="B29" s="73"/>
      <c r="C29" s="73"/>
      <c r="D29" s="73"/>
      <c r="E29" s="73"/>
      <c r="F29" s="74"/>
      <c r="G29" s="18">
        <v>6612.95</v>
      </c>
    </row>
    <row r="30" spans="1:7" ht="16.5" customHeight="1">
      <c r="A30" s="19" t="s">
        <v>63</v>
      </c>
      <c r="B30" s="20">
        <f>1.795+0.867</f>
        <v>2.662</v>
      </c>
      <c r="C30" s="20" t="s">
        <v>64</v>
      </c>
      <c r="D30" s="75"/>
      <c r="E30" s="75"/>
      <c r="F30" s="76"/>
      <c r="G30" s="21">
        <v>561.68</v>
      </c>
    </row>
    <row r="31" spans="1:7" ht="16.5" customHeight="1">
      <c r="A31" s="22" t="s">
        <v>65</v>
      </c>
      <c r="B31" s="23">
        <v>2.174</v>
      </c>
      <c r="C31" s="23" t="s">
        <v>64</v>
      </c>
      <c r="D31" s="77"/>
      <c r="E31" s="77"/>
      <c r="F31" s="78"/>
      <c r="G31" s="21">
        <v>458.71</v>
      </c>
    </row>
    <row r="32" spans="1:7" ht="16.5" customHeight="1">
      <c r="A32" s="22" t="s">
        <v>66</v>
      </c>
      <c r="B32" s="23">
        <f>1.438+1.3</f>
        <v>2.738</v>
      </c>
      <c r="C32" s="23" t="s">
        <v>64</v>
      </c>
      <c r="D32" s="77"/>
      <c r="E32" s="77"/>
      <c r="F32" s="78"/>
      <c r="G32" s="21">
        <v>577.72</v>
      </c>
    </row>
    <row r="33" spans="1:7" ht="16.5" customHeight="1">
      <c r="A33" s="22" t="s">
        <v>67</v>
      </c>
      <c r="B33" s="23">
        <v>0.246</v>
      </c>
      <c r="C33" s="23" t="s">
        <v>64</v>
      </c>
      <c r="D33" s="77"/>
      <c r="E33" s="77"/>
      <c r="F33" s="78"/>
      <c r="G33" s="21">
        <v>51.91</v>
      </c>
    </row>
    <row r="34" spans="1:7" ht="16.5" customHeight="1">
      <c r="A34" s="22" t="s">
        <v>68</v>
      </c>
      <c r="B34" s="23">
        <v>1.146</v>
      </c>
      <c r="C34" s="23" t="s">
        <v>64</v>
      </c>
      <c r="D34" s="77"/>
      <c r="E34" s="77"/>
      <c r="F34" s="78"/>
      <c r="G34" s="21">
        <v>241.81</v>
      </c>
    </row>
    <row r="35" spans="1:11" ht="16.5" customHeight="1">
      <c r="A35" s="22" t="s">
        <v>69</v>
      </c>
      <c r="B35" s="23">
        <v>0.267</v>
      </c>
      <c r="C35" s="23" t="s">
        <v>64</v>
      </c>
      <c r="D35" s="77"/>
      <c r="E35" s="77"/>
      <c r="F35" s="78"/>
      <c r="G35" s="21">
        <v>56.34</v>
      </c>
      <c r="I35" s="24"/>
      <c r="J35" s="25"/>
      <c r="K35" s="25"/>
    </row>
    <row r="36" spans="1:11" ht="16.5" customHeight="1">
      <c r="A36" s="26" t="s">
        <v>70</v>
      </c>
      <c r="B36" s="27">
        <v>3.022</v>
      </c>
      <c r="C36" s="27" t="s">
        <v>64</v>
      </c>
      <c r="D36" s="79"/>
      <c r="E36" s="79"/>
      <c r="F36" s="80"/>
      <c r="G36" s="21">
        <v>637.64</v>
      </c>
      <c r="I36" s="24"/>
      <c r="J36" s="25"/>
      <c r="K36" s="25"/>
    </row>
    <row r="37" spans="1:11" ht="16.5" customHeight="1">
      <c r="A37" s="22" t="s">
        <v>71</v>
      </c>
      <c r="B37" s="23">
        <v>2.14</v>
      </c>
      <c r="C37" s="23" t="s">
        <v>64</v>
      </c>
      <c r="D37" s="77"/>
      <c r="E37" s="77"/>
      <c r="F37" s="78"/>
      <c r="G37" s="21">
        <v>451.54</v>
      </c>
      <c r="K37" s="25"/>
    </row>
    <row r="38" spans="1:7" ht="16.5" customHeight="1">
      <c r="A38" s="26" t="s">
        <v>72</v>
      </c>
      <c r="B38" s="27">
        <v>5.305</v>
      </c>
      <c r="C38" s="27" t="s">
        <v>64</v>
      </c>
      <c r="D38" s="79"/>
      <c r="E38" s="79"/>
      <c r="F38" s="80"/>
      <c r="G38" s="21">
        <v>1119.36</v>
      </c>
    </row>
    <row r="39" spans="1:7" ht="16.5" customHeight="1">
      <c r="A39" s="22" t="s">
        <v>73</v>
      </c>
      <c r="B39" s="23">
        <v>2.476</v>
      </c>
      <c r="C39" s="23" t="s">
        <v>64</v>
      </c>
      <c r="D39" s="77"/>
      <c r="E39" s="77"/>
      <c r="F39" s="78"/>
      <c r="G39" s="21">
        <v>522.44</v>
      </c>
    </row>
    <row r="40" spans="1:7" ht="16.5" customHeight="1">
      <c r="A40" s="22" t="s">
        <v>74</v>
      </c>
      <c r="B40" s="23">
        <v>4.749</v>
      </c>
      <c r="C40" s="23" t="s">
        <v>64</v>
      </c>
      <c r="D40" s="77"/>
      <c r="E40" s="77"/>
      <c r="F40" s="78"/>
      <c r="G40" s="21">
        <v>1002.04</v>
      </c>
    </row>
    <row r="41" spans="1:7" ht="16.5" customHeight="1">
      <c r="A41" s="22" t="s">
        <v>75</v>
      </c>
      <c r="B41" s="23">
        <v>4.416</v>
      </c>
      <c r="C41" s="23" t="s">
        <v>64</v>
      </c>
      <c r="D41" s="77"/>
      <c r="E41" s="77"/>
      <c r="F41" s="78"/>
      <c r="G41" s="21">
        <v>931.78</v>
      </c>
    </row>
    <row r="42" spans="1:7" ht="7.5" customHeight="1">
      <c r="A42" s="87"/>
      <c r="B42" s="77"/>
      <c r="C42" s="77"/>
      <c r="D42" s="77"/>
      <c r="E42" s="77"/>
      <c r="F42" s="77"/>
      <c r="G42" s="78"/>
    </row>
    <row r="43" spans="1:7" ht="16.5" customHeight="1">
      <c r="A43" s="88" t="s">
        <v>163</v>
      </c>
      <c r="B43" s="89"/>
      <c r="C43" s="89"/>
      <c r="D43" s="89"/>
      <c r="E43" s="89"/>
      <c r="F43" s="90"/>
      <c r="G43" s="28">
        <v>1650.6</v>
      </c>
    </row>
    <row r="44" spans="1:7" s="1" customFormat="1" ht="15.75" customHeight="1">
      <c r="A44" s="99" t="s">
        <v>3</v>
      </c>
      <c r="B44" s="100"/>
      <c r="C44" s="100"/>
      <c r="D44" s="100"/>
      <c r="E44" s="100"/>
      <c r="F44" s="101"/>
      <c r="G44" s="29"/>
    </row>
    <row r="45" spans="1:7" s="1" customFormat="1" ht="15.75" customHeight="1">
      <c r="A45" s="102" t="s">
        <v>119</v>
      </c>
      <c r="B45" s="103"/>
      <c r="C45" s="103"/>
      <c r="D45" s="103"/>
      <c r="E45" s="103"/>
      <c r="F45" s="104"/>
      <c r="G45" s="18">
        <v>111.42</v>
      </c>
    </row>
    <row r="46" spans="1:7" s="1" customFormat="1" ht="15.75" customHeight="1">
      <c r="A46" s="102" t="s">
        <v>196</v>
      </c>
      <c r="B46" s="103"/>
      <c r="C46" s="103"/>
      <c r="D46" s="103"/>
      <c r="E46" s="103"/>
      <c r="F46" s="104"/>
      <c r="G46" s="18">
        <v>111.42</v>
      </c>
    </row>
    <row r="47" spans="1:7" s="1" customFormat="1" ht="15.75" customHeight="1">
      <c r="A47" s="102" t="s">
        <v>224</v>
      </c>
      <c r="B47" s="103"/>
      <c r="C47" s="103"/>
      <c r="D47" s="103"/>
      <c r="E47" s="103"/>
      <c r="F47" s="104"/>
      <c r="G47" s="18">
        <v>111.42</v>
      </c>
    </row>
    <row r="48" spans="1:7" s="1" customFormat="1" ht="15.75" customHeight="1">
      <c r="A48" s="102" t="s">
        <v>253</v>
      </c>
      <c r="B48" s="103"/>
      <c r="C48" s="103"/>
      <c r="D48" s="103"/>
      <c r="E48" s="103"/>
      <c r="F48" s="104"/>
      <c r="G48" s="18">
        <v>111.42</v>
      </c>
    </row>
    <row r="49" spans="1:7" s="1" customFormat="1" ht="15.75" customHeight="1">
      <c r="A49" s="81" t="s">
        <v>10</v>
      </c>
      <c r="B49" s="82"/>
      <c r="C49" s="82"/>
      <c r="D49" s="82"/>
      <c r="E49" s="82"/>
      <c r="F49" s="83"/>
      <c r="G49" s="18">
        <v>34698.5</v>
      </c>
    </row>
    <row r="50" spans="1:7" s="1" customFormat="1" ht="15.75" customHeight="1">
      <c r="A50" s="84" t="s">
        <v>119</v>
      </c>
      <c r="B50" s="85"/>
      <c r="C50" s="85"/>
      <c r="D50" s="85"/>
      <c r="E50" s="85"/>
      <c r="F50" s="86"/>
      <c r="G50" s="30"/>
    </row>
    <row r="51" spans="1:7" s="1" customFormat="1" ht="15.75" customHeight="1">
      <c r="A51" s="91" t="s">
        <v>123</v>
      </c>
      <c r="B51" s="92"/>
      <c r="C51" s="92"/>
      <c r="D51" s="92"/>
      <c r="E51" s="92"/>
      <c r="F51" s="93"/>
      <c r="G51" s="31">
        <v>440</v>
      </c>
    </row>
    <row r="52" spans="1:7" s="1" customFormat="1" ht="15.75" customHeight="1">
      <c r="A52" s="91" t="s">
        <v>127</v>
      </c>
      <c r="B52" s="92"/>
      <c r="C52" s="92"/>
      <c r="D52" s="92"/>
      <c r="E52" s="92"/>
      <c r="F52" s="93"/>
      <c r="G52" s="31">
        <v>226.83</v>
      </c>
    </row>
    <row r="53" spans="1:7" s="1" customFormat="1" ht="15.75" customHeight="1">
      <c r="A53" s="84" t="s">
        <v>128</v>
      </c>
      <c r="B53" s="85"/>
      <c r="C53" s="85"/>
      <c r="D53" s="85"/>
      <c r="E53" s="85"/>
      <c r="F53" s="86"/>
      <c r="G53" s="31"/>
    </row>
    <row r="54" spans="1:7" s="1" customFormat="1" ht="16.5" customHeight="1">
      <c r="A54" s="91" t="s">
        <v>129</v>
      </c>
      <c r="B54" s="92"/>
      <c r="C54" s="92"/>
      <c r="D54" s="92"/>
      <c r="E54" s="92"/>
      <c r="F54" s="93"/>
      <c r="G54" s="13">
        <v>714.24</v>
      </c>
    </row>
    <row r="55" spans="1:7" s="1" customFormat="1" ht="16.5" customHeight="1">
      <c r="A55" s="91" t="s">
        <v>106</v>
      </c>
      <c r="B55" s="92"/>
      <c r="C55" s="92"/>
      <c r="D55" s="92"/>
      <c r="E55" s="92"/>
      <c r="F55" s="93"/>
      <c r="G55" s="13">
        <v>352.39</v>
      </c>
    </row>
    <row r="56" spans="1:7" s="1" customFormat="1" ht="16.5" customHeight="1">
      <c r="A56" s="91" t="s">
        <v>209</v>
      </c>
      <c r="B56" s="92"/>
      <c r="C56" s="92"/>
      <c r="D56" s="92"/>
      <c r="E56" s="92"/>
      <c r="F56" s="93"/>
      <c r="G56" s="13">
        <v>4510</v>
      </c>
    </row>
    <row r="57" spans="1:7" s="1" customFormat="1" ht="16.5" customHeight="1">
      <c r="A57" s="84" t="s">
        <v>134</v>
      </c>
      <c r="B57" s="85"/>
      <c r="C57" s="85"/>
      <c r="D57" s="85"/>
      <c r="E57" s="85"/>
      <c r="F57" s="86"/>
      <c r="G57" s="13"/>
    </row>
    <row r="58" spans="1:7" s="1" customFormat="1" ht="16.5" customHeight="1">
      <c r="A58" s="91" t="s">
        <v>136</v>
      </c>
      <c r="B58" s="92"/>
      <c r="C58" s="92"/>
      <c r="D58" s="92"/>
      <c r="E58" s="92"/>
      <c r="F58" s="93"/>
      <c r="G58" s="13">
        <v>1531.47</v>
      </c>
    </row>
    <row r="59" spans="1:7" s="1" customFormat="1" ht="16.5" customHeight="1">
      <c r="A59" s="91" t="s">
        <v>106</v>
      </c>
      <c r="B59" s="92"/>
      <c r="C59" s="92"/>
      <c r="D59" s="92"/>
      <c r="E59" s="92"/>
      <c r="F59" s="93"/>
      <c r="G59" s="13">
        <v>607.1</v>
      </c>
    </row>
    <row r="60" spans="1:7" s="1" customFormat="1" ht="16.5" customHeight="1">
      <c r="A60" s="91" t="s">
        <v>125</v>
      </c>
      <c r="B60" s="92"/>
      <c r="C60" s="92"/>
      <c r="D60" s="92"/>
      <c r="E60" s="92"/>
      <c r="F60" s="93"/>
      <c r="G60" s="13">
        <v>2936.24</v>
      </c>
    </row>
    <row r="61" spans="1:7" s="1" customFormat="1" ht="16.5" customHeight="1">
      <c r="A61" s="84" t="s">
        <v>196</v>
      </c>
      <c r="B61" s="85"/>
      <c r="C61" s="85"/>
      <c r="D61" s="85"/>
      <c r="E61" s="85"/>
      <c r="F61" s="86"/>
      <c r="G61" s="13"/>
    </row>
    <row r="62" spans="1:7" s="1" customFormat="1" ht="16.5" customHeight="1">
      <c r="A62" s="91" t="s">
        <v>154</v>
      </c>
      <c r="B62" s="92"/>
      <c r="C62" s="92"/>
      <c r="D62" s="92"/>
      <c r="E62" s="92"/>
      <c r="F62" s="93"/>
      <c r="G62" s="13">
        <v>9935.92</v>
      </c>
    </row>
    <row r="63" spans="1:7" s="1" customFormat="1" ht="16.5" customHeight="1">
      <c r="A63" s="84" t="s">
        <v>202</v>
      </c>
      <c r="B63" s="85"/>
      <c r="C63" s="85"/>
      <c r="D63" s="85"/>
      <c r="E63" s="85"/>
      <c r="F63" s="86"/>
      <c r="G63" s="13"/>
    </row>
    <row r="64" spans="1:7" s="1" customFormat="1" ht="16.5" customHeight="1">
      <c r="A64" s="91" t="s">
        <v>204</v>
      </c>
      <c r="B64" s="92"/>
      <c r="C64" s="92"/>
      <c r="D64" s="92"/>
      <c r="E64" s="92"/>
      <c r="F64" s="93"/>
      <c r="G64" s="32">
        <v>6513.65</v>
      </c>
    </row>
    <row r="65" spans="1:7" s="1" customFormat="1" ht="16.5" customHeight="1">
      <c r="A65" s="91" t="s">
        <v>205</v>
      </c>
      <c r="B65" s="92"/>
      <c r="C65" s="92"/>
      <c r="D65" s="92"/>
      <c r="E65" s="92"/>
      <c r="F65" s="93"/>
      <c r="G65" s="13">
        <v>3807.96</v>
      </c>
    </row>
    <row r="66" spans="1:7" s="1" customFormat="1" ht="16.5" customHeight="1">
      <c r="A66" s="84" t="s">
        <v>224</v>
      </c>
      <c r="B66" s="85"/>
      <c r="C66" s="85"/>
      <c r="D66" s="85"/>
      <c r="E66" s="85"/>
      <c r="F66" s="86"/>
      <c r="G66" s="6"/>
    </row>
    <row r="67" spans="1:7" s="1" customFormat="1" ht="16.5" customHeight="1">
      <c r="A67" s="91" t="s">
        <v>271</v>
      </c>
      <c r="B67" s="92"/>
      <c r="C67" s="92"/>
      <c r="D67" s="92"/>
      <c r="E67" s="92"/>
      <c r="F67" s="93"/>
      <c r="G67" s="6">
        <v>2879</v>
      </c>
    </row>
    <row r="68" spans="1:7" s="1" customFormat="1" ht="16.5" customHeight="1">
      <c r="A68" s="84" t="s">
        <v>241</v>
      </c>
      <c r="B68" s="85"/>
      <c r="C68" s="85"/>
      <c r="D68" s="85"/>
      <c r="E68" s="85"/>
      <c r="F68" s="86"/>
      <c r="G68" s="7"/>
    </row>
    <row r="69" spans="1:7" s="1" customFormat="1" ht="16.5" customHeight="1">
      <c r="A69" s="91" t="s">
        <v>106</v>
      </c>
      <c r="B69" s="92"/>
      <c r="C69" s="92"/>
      <c r="D69" s="92"/>
      <c r="E69" s="92"/>
      <c r="F69" s="93"/>
      <c r="G69" s="6">
        <v>121.85</v>
      </c>
    </row>
    <row r="70" spans="1:7" s="1" customFormat="1" ht="16.5" customHeight="1">
      <c r="A70" s="84" t="s">
        <v>253</v>
      </c>
      <c r="B70" s="85"/>
      <c r="C70" s="85"/>
      <c r="D70" s="85"/>
      <c r="E70" s="85"/>
      <c r="F70" s="86"/>
      <c r="G70" s="6"/>
    </row>
    <row r="71" spans="1:7" s="1" customFormat="1" ht="16.5" customHeight="1">
      <c r="A71" s="91" t="s">
        <v>106</v>
      </c>
      <c r="B71" s="92"/>
      <c r="C71" s="92"/>
      <c r="D71" s="92"/>
      <c r="E71" s="92"/>
      <c r="F71" s="93"/>
      <c r="G71" s="6">
        <v>121.85</v>
      </c>
    </row>
  </sheetData>
  <mergeCells count="68">
    <mergeCell ref="A25:F25"/>
    <mergeCell ref="A26:D26"/>
    <mergeCell ref="A27:D27"/>
    <mergeCell ref="A28:D28"/>
    <mergeCell ref="A71:F71"/>
    <mergeCell ref="A67:F67"/>
    <mergeCell ref="A68:F68"/>
    <mergeCell ref="A69:F69"/>
    <mergeCell ref="A70:F70"/>
    <mergeCell ref="A63:F63"/>
    <mergeCell ref="A64:F64"/>
    <mergeCell ref="A65:F65"/>
    <mergeCell ref="A66:F66"/>
    <mergeCell ref="A59:F59"/>
    <mergeCell ref="A60:F60"/>
    <mergeCell ref="A61:F61"/>
    <mergeCell ref="A62:F62"/>
    <mergeCell ref="A55:F55"/>
    <mergeCell ref="A56:F56"/>
    <mergeCell ref="A57:F57"/>
    <mergeCell ref="A58:F58"/>
    <mergeCell ref="A51:F51"/>
    <mergeCell ref="A52:F52"/>
    <mergeCell ref="A53:F53"/>
    <mergeCell ref="A54:F54"/>
    <mergeCell ref="A45:F45"/>
    <mergeCell ref="A47:F47"/>
    <mergeCell ref="A49:F49"/>
    <mergeCell ref="A50:F50"/>
    <mergeCell ref="A46:F46"/>
    <mergeCell ref="A48:F48"/>
    <mergeCell ref="D41:F41"/>
    <mergeCell ref="A42:G42"/>
    <mergeCell ref="A43:F43"/>
    <mergeCell ref="A44:F44"/>
    <mergeCell ref="D37:F37"/>
    <mergeCell ref="D38:F38"/>
    <mergeCell ref="D39:F39"/>
    <mergeCell ref="D40:F40"/>
    <mergeCell ref="D33:F33"/>
    <mergeCell ref="D34:F34"/>
    <mergeCell ref="D35:F35"/>
    <mergeCell ref="D36:F36"/>
    <mergeCell ref="A29:F29"/>
    <mergeCell ref="D30:F30"/>
    <mergeCell ref="D31:F31"/>
    <mergeCell ref="D32:F32"/>
    <mergeCell ref="A21:F21"/>
    <mergeCell ref="A22:D22"/>
    <mergeCell ref="A23:D23"/>
    <mergeCell ref="A24:D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A14:G14"/>
    <mergeCell ref="A15:F16"/>
    <mergeCell ref="G15:G16"/>
    <mergeCell ref="G8:G9"/>
    <mergeCell ref="A10:G10"/>
    <mergeCell ref="A11:F11"/>
    <mergeCell ref="A12:G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55">
      <selection activeCell="F24" sqref="F24"/>
    </sheetView>
  </sheetViews>
  <sheetFormatPr defaultColWidth="9.140625" defaultRowHeight="12.75"/>
  <cols>
    <col min="1" max="1" width="9.28125" style="0" customWidth="1"/>
    <col min="2" max="2" width="5.8515625" style="0" customWidth="1"/>
    <col min="3" max="3" width="5.140625" style="0" customWidth="1"/>
    <col min="4" max="4" width="13.140625" style="0" customWidth="1"/>
    <col min="5" max="5" width="5.00390625" style="0" customWidth="1"/>
    <col min="6" max="6" width="33.28125" style="0" customWidth="1"/>
    <col min="7" max="7" width="17.57421875" style="0" customWidth="1"/>
    <col min="9" max="9" width="7.00390625" style="0" customWidth="1"/>
    <col min="10" max="11" width="4.42187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17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10" s="1" customFormat="1" ht="23.25" customHeight="1">
      <c r="A4" s="64" t="s">
        <v>40</v>
      </c>
      <c r="B4" s="65"/>
      <c r="C4" s="65"/>
      <c r="D4" s="65"/>
      <c r="E4" s="65"/>
      <c r="F4" s="65"/>
      <c r="G4" s="66"/>
      <c r="J4" s="33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7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-61033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5">
        <v>92640.38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82874.94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120555.66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-98713.72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13896.06</v>
      </c>
    </row>
    <row r="21" spans="1:7" ht="16.5" customHeight="1">
      <c r="A21" s="94" t="s">
        <v>2</v>
      </c>
      <c r="B21" s="95"/>
      <c r="C21" s="95"/>
      <c r="D21" s="95"/>
      <c r="E21" s="95"/>
      <c r="F21" s="96"/>
      <c r="G21" s="13"/>
    </row>
    <row r="22" spans="1:7" ht="16.5" customHeight="1">
      <c r="A22" s="97" t="s">
        <v>59</v>
      </c>
      <c r="B22" s="98"/>
      <c r="C22" s="98"/>
      <c r="D22" s="98"/>
      <c r="E22" s="14">
        <v>866</v>
      </c>
      <c r="F22" s="15" t="s">
        <v>60</v>
      </c>
      <c r="G22" s="16"/>
    </row>
    <row r="23" spans="1:7" ht="16.5" customHeight="1">
      <c r="A23" s="97" t="s">
        <v>162</v>
      </c>
      <c r="B23" s="98"/>
      <c r="C23" s="98"/>
      <c r="D23" s="98"/>
      <c r="E23" s="14">
        <v>2614</v>
      </c>
      <c r="F23" s="15" t="s">
        <v>60</v>
      </c>
      <c r="G23" s="16"/>
    </row>
    <row r="24" spans="1:7" ht="16.5" customHeight="1">
      <c r="A24" s="97" t="s">
        <v>61</v>
      </c>
      <c r="B24" s="98"/>
      <c r="C24" s="98"/>
      <c r="D24" s="98"/>
      <c r="E24" s="14">
        <v>1748</v>
      </c>
      <c r="F24" s="15" t="s">
        <v>62</v>
      </c>
      <c r="G24" s="17">
        <v>4876.92</v>
      </c>
    </row>
    <row r="25" spans="1:7" ht="16.5" customHeight="1">
      <c r="A25" s="105" t="s">
        <v>211</v>
      </c>
      <c r="B25" s="106"/>
      <c r="C25" s="106"/>
      <c r="D25" s="106"/>
      <c r="E25" s="106"/>
      <c r="F25" s="107"/>
      <c r="G25" s="13"/>
    </row>
    <row r="26" spans="1:7" ht="16.5" customHeight="1">
      <c r="A26" s="97" t="s">
        <v>212</v>
      </c>
      <c r="B26" s="98"/>
      <c r="C26" s="98"/>
      <c r="D26" s="98"/>
      <c r="E26" s="14">
        <v>2614</v>
      </c>
      <c r="F26" s="15" t="s">
        <v>60</v>
      </c>
      <c r="G26" s="16"/>
    </row>
    <row r="27" spans="1:7" ht="16.5" customHeight="1">
      <c r="A27" s="97" t="s">
        <v>258</v>
      </c>
      <c r="B27" s="98"/>
      <c r="C27" s="98"/>
      <c r="D27" s="98"/>
      <c r="E27" s="14">
        <v>4123</v>
      </c>
      <c r="F27" s="15" t="s">
        <v>60</v>
      </c>
      <c r="G27" s="16"/>
    </row>
    <row r="28" spans="1:7" ht="16.5" customHeight="1">
      <c r="A28" s="97" t="s">
        <v>61</v>
      </c>
      <c r="B28" s="98"/>
      <c r="C28" s="98"/>
      <c r="D28" s="98"/>
      <c r="E28" s="14">
        <v>1509</v>
      </c>
      <c r="F28" s="15" t="s">
        <v>213</v>
      </c>
      <c r="G28" s="17">
        <v>4451.55</v>
      </c>
    </row>
    <row r="29" spans="1:7" ht="16.5" customHeight="1">
      <c r="A29" s="72" t="s">
        <v>9</v>
      </c>
      <c r="B29" s="73"/>
      <c r="C29" s="73"/>
      <c r="D29" s="73"/>
      <c r="E29" s="73"/>
      <c r="F29" s="74"/>
      <c r="G29" s="18">
        <v>10653.81</v>
      </c>
    </row>
    <row r="30" spans="1:7" ht="16.5" customHeight="1">
      <c r="A30" s="19" t="s">
        <v>63</v>
      </c>
      <c r="B30" s="20">
        <f>3.451+1.25</f>
        <v>4.7010000000000005</v>
      </c>
      <c r="C30" s="20" t="s">
        <v>64</v>
      </c>
      <c r="D30" s="75"/>
      <c r="E30" s="75"/>
      <c r="F30" s="76"/>
      <c r="G30" s="21">
        <v>991.91</v>
      </c>
    </row>
    <row r="31" spans="1:7" ht="16.5" customHeight="1">
      <c r="A31" s="22" t="s">
        <v>65</v>
      </c>
      <c r="B31" s="23">
        <f>4.181+0.417</f>
        <v>4.598</v>
      </c>
      <c r="C31" s="23" t="s">
        <v>64</v>
      </c>
      <c r="D31" s="77"/>
      <c r="E31" s="77"/>
      <c r="F31" s="78"/>
      <c r="G31" s="21">
        <v>970.18</v>
      </c>
    </row>
    <row r="32" spans="1:7" ht="16.5" customHeight="1">
      <c r="A32" s="22" t="s">
        <v>66</v>
      </c>
      <c r="B32" s="23">
        <f>2.766+2.5</f>
        <v>5.266</v>
      </c>
      <c r="C32" s="23" t="s">
        <v>64</v>
      </c>
      <c r="D32" s="77"/>
      <c r="E32" s="77"/>
      <c r="F32" s="78"/>
      <c r="G32" s="21">
        <v>1111.13</v>
      </c>
    </row>
    <row r="33" spans="1:7" ht="16.5" customHeight="1">
      <c r="A33" s="22" t="s">
        <v>67</v>
      </c>
      <c r="B33" s="23">
        <v>3.002</v>
      </c>
      <c r="C33" s="23" t="s">
        <v>64</v>
      </c>
      <c r="D33" s="77"/>
      <c r="E33" s="77"/>
      <c r="F33" s="78"/>
      <c r="G33" s="21">
        <v>633.42</v>
      </c>
    </row>
    <row r="34" spans="1:7" ht="16.5" customHeight="1">
      <c r="A34" s="22" t="s">
        <v>68</v>
      </c>
      <c r="B34" s="23">
        <v>6.688</v>
      </c>
      <c r="C34" s="23" t="s">
        <v>64</v>
      </c>
      <c r="D34" s="77"/>
      <c r="E34" s="77"/>
      <c r="F34" s="78"/>
      <c r="G34" s="21">
        <v>1411.17</v>
      </c>
    </row>
    <row r="35" spans="1:11" ht="16.5" customHeight="1">
      <c r="A35" s="22" t="s">
        <v>69</v>
      </c>
      <c r="B35" s="23">
        <v>3.751</v>
      </c>
      <c r="C35" s="23" t="s">
        <v>64</v>
      </c>
      <c r="D35" s="77"/>
      <c r="E35" s="77"/>
      <c r="F35" s="78"/>
      <c r="G35" s="21">
        <v>791.46</v>
      </c>
      <c r="I35" s="24"/>
      <c r="J35" s="25"/>
      <c r="K35" s="25"/>
    </row>
    <row r="36" spans="1:11" ht="16.5" customHeight="1">
      <c r="A36" s="26" t="s">
        <v>70</v>
      </c>
      <c r="B36" s="27">
        <v>3.735</v>
      </c>
      <c r="C36" s="27" t="s">
        <v>64</v>
      </c>
      <c r="D36" s="79"/>
      <c r="E36" s="79"/>
      <c r="F36" s="80"/>
      <c r="G36" s="21">
        <v>788.09</v>
      </c>
      <c r="I36" s="24"/>
      <c r="J36" s="25"/>
      <c r="K36" s="25"/>
    </row>
    <row r="37" spans="1:11" ht="16.5" customHeight="1">
      <c r="A37" s="22" t="s">
        <v>71</v>
      </c>
      <c r="B37" s="23">
        <v>3.431</v>
      </c>
      <c r="C37" s="23" t="s">
        <v>64</v>
      </c>
      <c r="D37" s="77"/>
      <c r="E37" s="77"/>
      <c r="F37" s="78"/>
      <c r="G37" s="21">
        <v>723.94</v>
      </c>
      <c r="K37" s="25"/>
    </row>
    <row r="38" spans="1:7" ht="16.5" customHeight="1">
      <c r="A38" s="26" t="s">
        <v>72</v>
      </c>
      <c r="B38" s="27">
        <v>3.118</v>
      </c>
      <c r="C38" s="27" t="s">
        <v>64</v>
      </c>
      <c r="D38" s="79"/>
      <c r="E38" s="79"/>
      <c r="F38" s="80"/>
      <c r="G38" s="21">
        <v>657.9</v>
      </c>
    </row>
    <row r="39" spans="1:7" ht="16.5" customHeight="1">
      <c r="A39" s="22" t="s">
        <v>73</v>
      </c>
      <c r="B39" s="23">
        <v>4.282</v>
      </c>
      <c r="C39" s="23" t="s">
        <v>64</v>
      </c>
      <c r="D39" s="77"/>
      <c r="E39" s="77"/>
      <c r="F39" s="78"/>
      <c r="G39" s="21">
        <v>903.5</v>
      </c>
    </row>
    <row r="40" spans="1:7" ht="16.5" customHeight="1">
      <c r="A40" s="22" t="s">
        <v>74</v>
      </c>
      <c r="B40" s="23">
        <v>4.26</v>
      </c>
      <c r="C40" s="23" t="s">
        <v>64</v>
      </c>
      <c r="D40" s="77"/>
      <c r="E40" s="77"/>
      <c r="F40" s="78"/>
      <c r="G40" s="21">
        <v>898.86</v>
      </c>
    </row>
    <row r="41" spans="1:7" ht="16.5" customHeight="1">
      <c r="A41" s="22" t="s">
        <v>75</v>
      </c>
      <c r="B41" s="23">
        <v>3.66</v>
      </c>
      <c r="C41" s="23" t="s">
        <v>64</v>
      </c>
      <c r="D41" s="77"/>
      <c r="E41" s="77"/>
      <c r="F41" s="78"/>
      <c r="G41" s="21">
        <v>772.26</v>
      </c>
    </row>
    <row r="42" spans="1:7" ht="7.5" customHeight="1">
      <c r="A42" s="87"/>
      <c r="B42" s="77"/>
      <c r="C42" s="77"/>
      <c r="D42" s="77"/>
      <c r="E42" s="77"/>
      <c r="F42" s="77"/>
      <c r="G42" s="78"/>
    </row>
    <row r="43" spans="1:7" ht="16.5" customHeight="1">
      <c r="A43" s="88" t="s">
        <v>164</v>
      </c>
      <c r="B43" s="89"/>
      <c r="C43" s="89"/>
      <c r="D43" s="89"/>
      <c r="E43" s="89"/>
      <c r="F43" s="90"/>
      <c r="G43" s="28">
        <v>2159.4</v>
      </c>
    </row>
    <row r="44" spans="1:7" s="1" customFormat="1" ht="15.75" customHeight="1">
      <c r="A44" s="99" t="s">
        <v>3</v>
      </c>
      <c r="B44" s="100"/>
      <c r="C44" s="100"/>
      <c r="D44" s="100"/>
      <c r="E44" s="100"/>
      <c r="F44" s="101"/>
      <c r="G44" s="29"/>
    </row>
    <row r="45" spans="1:7" s="1" customFormat="1" ht="15.75" customHeight="1">
      <c r="A45" s="102" t="s">
        <v>119</v>
      </c>
      <c r="B45" s="103"/>
      <c r="C45" s="103"/>
      <c r="D45" s="103"/>
      <c r="E45" s="103"/>
      <c r="F45" s="104"/>
      <c r="G45" s="18">
        <v>132.42</v>
      </c>
    </row>
    <row r="46" spans="1:7" s="1" customFormat="1" ht="15.75" customHeight="1">
      <c r="A46" s="102" t="s">
        <v>196</v>
      </c>
      <c r="B46" s="103"/>
      <c r="C46" s="103"/>
      <c r="D46" s="103"/>
      <c r="E46" s="103"/>
      <c r="F46" s="104"/>
      <c r="G46" s="18">
        <v>132.42</v>
      </c>
    </row>
    <row r="47" spans="1:7" s="1" customFormat="1" ht="15.75" customHeight="1">
      <c r="A47" s="102" t="s">
        <v>224</v>
      </c>
      <c r="B47" s="103"/>
      <c r="C47" s="103"/>
      <c r="D47" s="103"/>
      <c r="E47" s="103"/>
      <c r="F47" s="104"/>
      <c r="G47" s="18">
        <v>132.42</v>
      </c>
    </row>
    <row r="48" spans="1:7" s="1" customFormat="1" ht="15.75" customHeight="1">
      <c r="A48" s="102" t="s">
        <v>253</v>
      </c>
      <c r="B48" s="103"/>
      <c r="C48" s="103"/>
      <c r="D48" s="103"/>
      <c r="E48" s="103"/>
      <c r="F48" s="104"/>
      <c r="G48" s="18">
        <v>132.42</v>
      </c>
    </row>
    <row r="49" spans="1:7" s="1" customFormat="1" ht="15.75" customHeight="1">
      <c r="A49" s="81" t="s">
        <v>10</v>
      </c>
      <c r="B49" s="82"/>
      <c r="C49" s="82"/>
      <c r="D49" s="82"/>
      <c r="E49" s="82"/>
      <c r="F49" s="83"/>
      <c r="G49" s="18">
        <v>83988.24</v>
      </c>
    </row>
    <row r="50" spans="1:7" s="1" customFormat="1" ht="15.75" customHeight="1">
      <c r="A50" s="84" t="s">
        <v>104</v>
      </c>
      <c r="B50" s="85"/>
      <c r="C50" s="85"/>
      <c r="D50" s="85"/>
      <c r="E50" s="85"/>
      <c r="F50" s="86"/>
      <c r="G50" s="30"/>
    </row>
    <row r="51" spans="1:7" s="1" customFormat="1" ht="15.75" customHeight="1">
      <c r="A51" s="91" t="s">
        <v>110</v>
      </c>
      <c r="B51" s="92"/>
      <c r="C51" s="92"/>
      <c r="D51" s="92"/>
      <c r="E51" s="92"/>
      <c r="F51" s="93"/>
      <c r="G51" s="31">
        <v>3113.82</v>
      </c>
    </row>
    <row r="52" spans="1:7" s="1" customFormat="1" ht="15.75" customHeight="1">
      <c r="A52" s="91" t="s">
        <v>111</v>
      </c>
      <c r="B52" s="92"/>
      <c r="C52" s="92"/>
      <c r="D52" s="92"/>
      <c r="E52" s="92"/>
      <c r="F52" s="93"/>
      <c r="G52" s="31">
        <v>1404.06</v>
      </c>
    </row>
    <row r="53" spans="1:7" s="1" customFormat="1" ht="15.75" customHeight="1">
      <c r="A53" s="84" t="s">
        <v>119</v>
      </c>
      <c r="B53" s="85"/>
      <c r="C53" s="85"/>
      <c r="D53" s="85"/>
      <c r="E53" s="85"/>
      <c r="F53" s="86"/>
      <c r="G53" s="31"/>
    </row>
    <row r="54" spans="1:7" s="1" customFormat="1" ht="16.5" customHeight="1">
      <c r="A54" s="91" t="s">
        <v>108</v>
      </c>
      <c r="B54" s="92"/>
      <c r="C54" s="92"/>
      <c r="D54" s="92"/>
      <c r="E54" s="92"/>
      <c r="F54" s="93"/>
      <c r="G54" s="13">
        <v>14058.21</v>
      </c>
    </row>
    <row r="55" spans="1:7" s="1" customFormat="1" ht="16.5" customHeight="1">
      <c r="A55" s="91" t="s">
        <v>124</v>
      </c>
      <c r="B55" s="92"/>
      <c r="C55" s="92"/>
      <c r="D55" s="92"/>
      <c r="E55" s="92"/>
      <c r="F55" s="93"/>
      <c r="G55" s="13">
        <v>5840.38</v>
      </c>
    </row>
    <row r="56" spans="1:7" s="1" customFormat="1" ht="16.5" customHeight="1">
      <c r="A56" s="91" t="s">
        <v>127</v>
      </c>
      <c r="B56" s="92"/>
      <c r="C56" s="92"/>
      <c r="D56" s="92"/>
      <c r="E56" s="92"/>
      <c r="F56" s="93"/>
      <c r="G56" s="31">
        <v>226.83</v>
      </c>
    </row>
    <row r="57" spans="1:7" s="1" customFormat="1" ht="16.5" customHeight="1">
      <c r="A57" s="84" t="s">
        <v>128</v>
      </c>
      <c r="B57" s="85"/>
      <c r="C57" s="85"/>
      <c r="D57" s="85"/>
      <c r="E57" s="85"/>
      <c r="F57" s="86"/>
      <c r="G57" s="13"/>
    </row>
    <row r="58" spans="1:7" s="1" customFormat="1" ht="16.5" customHeight="1">
      <c r="A58" s="91" t="s">
        <v>129</v>
      </c>
      <c r="B58" s="92"/>
      <c r="C58" s="92"/>
      <c r="D58" s="92"/>
      <c r="E58" s="92"/>
      <c r="F58" s="93"/>
      <c r="G58" s="13">
        <v>892.8</v>
      </c>
    </row>
    <row r="59" spans="1:7" s="1" customFormat="1" ht="16.5" customHeight="1">
      <c r="A59" s="91" t="s">
        <v>106</v>
      </c>
      <c r="B59" s="92"/>
      <c r="C59" s="92"/>
      <c r="D59" s="92"/>
      <c r="E59" s="92"/>
      <c r="F59" s="93"/>
      <c r="G59" s="13">
        <v>352.39</v>
      </c>
    </row>
    <row r="60" spans="1:7" s="1" customFormat="1" ht="16.5" customHeight="1">
      <c r="A60" s="91" t="s">
        <v>108</v>
      </c>
      <c r="B60" s="92"/>
      <c r="C60" s="92"/>
      <c r="D60" s="92"/>
      <c r="E60" s="92"/>
      <c r="F60" s="93"/>
      <c r="G60" s="13">
        <v>8503.29</v>
      </c>
    </row>
    <row r="61" spans="1:7" s="1" customFormat="1" ht="16.5" customHeight="1">
      <c r="A61" s="84" t="s">
        <v>134</v>
      </c>
      <c r="B61" s="85"/>
      <c r="C61" s="85"/>
      <c r="D61" s="85"/>
      <c r="E61" s="85"/>
      <c r="F61" s="86"/>
      <c r="G61" s="13"/>
    </row>
    <row r="62" spans="1:7" s="1" customFormat="1" ht="16.5" customHeight="1">
      <c r="A62" s="91" t="s">
        <v>108</v>
      </c>
      <c r="B62" s="92"/>
      <c r="C62" s="92"/>
      <c r="D62" s="92"/>
      <c r="E62" s="92"/>
      <c r="F62" s="93"/>
      <c r="G62" s="13">
        <v>6295.28</v>
      </c>
    </row>
    <row r="63" spans="1:7" s="1" customFormat="1" ht="16.5" customHeight="1">
      <c r="A63" s="84" t="s">
        <v>217</v>
      </c>
      <c r="B63" s="85"/>
      <c r="C63" s="85"/>
      <c r="D63" s="85"/>
      <c r="E63" s="85"/>
      <c r="F63" s="86"/>
      <c r="G63" s="13"/>
    </row>
    <row r="64" spans="1:7" s="1" customFormat="1" ht="16.5" customHeight="1">
      <c r="A64" s="91" t="s">
        <v>204</v>
      </c>
      <c r="B64" s="92"/>
      <c r="C64" s="92"/>
      <c r="D64" s="92"/>
      <c r="E64" s="92"/>
      <c r="F64" s="93"/>
      <c r="G64" s="32">
        <v>4380.5</v>
      </c>
    </row>
    <row r="65" spans="1:7" s="1" customFormat="1" ht="16.5" customHeight="1">
      <c r="A65" s="91" t="s">
        <v>220</v>
      </c>
      <c r="B65" s="92"/>
      <c r="C65" s="92"/>
      <c r="D65" s="92"/>
      <c r="E65" s="92"/>
      <c r="F65" s="93"/>
      <c r="G65" s="13">
        <v>1218.92</v>
      </c>
    </row>
    <row r="66" spans="1:7" s="1" customFormat="1" ht="16.5" customHeight="1">
      <c r="A66" s="84" t="s">
        <v>224</v>
      </c>
      <c r="B66" s="85"/>
      <c r="C66" s="85"/>
      <c r="D66" s="85"/>
      <c r="E66" s="85"/>
      <c r="F66" s="86"/>
      <c r="G66" s="6"/>
    </row>
    <row r="67" spans="1:7" s="1" customFormat="1" ht="16.5" customHeight="1">
      <c r="A67" s="91" t="s">
        <v>225</v>
      </c>
      <c r="B67" s="92"/>
      <c r="C67" s="92"/>
      <c r="D67" s="92"/>
      <c r="E67" s="92"/>
      <c r="F67" s="93"/>
      <c r="G67" s="6">
        <v>11132.23</v>
      </c>
    </row>
    <row r="68" spans="1:7" s="1" customFormat="1" ht="16.5" customHeight="1">
      <c r="A68" s="91" t="s">
        <v>204</v>
      </c>
      <c r="B68" s="92"/>
      <c r="C68" s="92"/>
      <c r="D68" s="92"/>
      <c r="E68" s="92"/>
      <c r="F68" s="93"/>
      <c r="G68" s="7">
        <v>7416.24</v>
      </c>
    </row>
    <row r="69" spans="1:7" s="1" customFormat="1" ht="16.5" customHeight="1">
      <c r="A69" s="84" t="s">
        <v>241</v>
      </c>
      <c r="B69" s="85"/>
      <c r="C69" s="85"/>
      <c r="D69" s="85"/>
      <c r="E69" s="85"/>
      <c r="F69" s="86"/>
      <c r="G69" s="6"/>
    </row>
    <row r="70" spans="1:7" s="1" customFormat="1" ht="16.5" customHeight="1">
      <c r="A70" s="91" t="s">
        <v>242</v>
      </c>
      <c r="B70" s="92"/>
      <c r="C70" s="92"/>
      <c r="D70" s="92"/>
      <c r="E70" s="92"/>
      <c r="F70" s="93"/>
      <c r="G70" s="6">
        <v>12377.33</v>
      </c>
    </row>
    <row r="71" spans="1:7" s="1" customFormat="1" ht="16.5" customHeight="1">
      <c r="A71" s="91" t="s">
        <v>106</v>
      </c>
      <c r="B71" s="92"/>
      <c r="C71" s="92"/>
      <c r="D71" s="92"/>
      <c r="E71" s="92"/>
      <c r="F71" s="93"/>
      <c r="G71" s="6">
        <v>121.85</v>
      </c>
    </row>
    <row r="72" spans="1:7" s="1" customFormat="1" ht="16.5" customHeight="1">
      <c r="A72" s="84" t="s">
        <v>253</v>
      </c>
      <c r="B72" s="85"/>
      <c r="C72" s="85"/>
      <c r="D72" s="85"/>
      <c r="E72" s="85"/>
      <c r="F72" s="86"/>
      <c r="G72" s="6"/>
    </row>
    <row r="73" spans="1:7" s="1" customFormat="1" ht="16.5" customHeight="1">
      <c r="A73" s="91" t="s">
        <v>260</v>
      </c>
      <c r="B73" s="92"/>
      <c r="C73" s="92"/>
      <c r="D73" s="92"/>
      <c r="E73" s="92"/>
      <c r="F73" s="93"/>
      <c r="G73" s="6">
        <v>6233.75</v>
      </c>
    </row>
    <row r="74" spans="1:7" s="1" customFormat="1" ht="16.5" customHeight="1">
      <c r="A74" s="91" t="s">
        <v>261</v>
      </c>
      <c r="B74" s="92"/>
      <c r="C74" s="92"/>
      <c r="D74" s="92"/>
      <c r="E74" s="92"/>
      <c r="F74" s="93"/>
      <c r="G74" s="6">
        <v>298.51</v>
      </c>
    </row>
    <row r="75" spans="1:7" s="1" customFormat="1" ht="16.5" customHeight="1">
      <c r="A75" s="91" t="s">
        <v>106</v>
      </c>
      <c r="B75" s="92"/>
      <c r="C75" s="92"/>
      <c r="D75" s="92"/>
      <c r="E75" s="92"/>
      <c r="F75" s="93"/>
      <c r="G75" s="6">
        <v>121.85</v>
      </c>
    </row>
  </sheetData>
  <mergeCells count="72">
    <mergeCell ref="A68:F68"/>
    <mergeCell ref="A69:F69"/>
    <mergeCell ref="A70:F70"/>
    <mergeCell ref="A25:F25"/>
    <mergeCell ref="A26:D26"/>
    <mergeCell ref="A27:D27"/>
    <mergeCell ref="A28:D28"/>
    <mergeCell ref="A59:F59"/>
    <mergeCell ref="A60:F60"/>
    <mergeCell ref="A61:F61"/>
    <mergeCell ref="A73:F73"/>
    <mergeCell ref="A74:F74"/>
    <mergeCell ref="A75:F75"/>
    <mergeCell ref="A63:F63"/>
    <mergeCell ref="A64:F64"/>
    <mergeCell ref="A65:F65"/>
    <mergeCell ref="A66:F66"/>
    <mergeCell ref="A71:F71"/>
    <mergeCell ref="A72:F72"/>
    <mergeCell ref="A67:F67"/>
    <mergeCell ref="A62:F62"/>
    <mergeCell ref="A55:F55"/>
    <mergeCell ref="A56:F56"/>
    <mergeCell ref="A57:F57"/>
    <mergeCell ref="A58:F58"/>
    <mergeCell ref="A51:F51"/>
    <mergeCell ref="A52:F52"/>
    <mergeCell ref="A53:F53"/>
    <mergeCell ref="A54:F54"/>
    <mergeCell ref="A45:F45"/>
    <mergeCell ref="A47:F47"/>
    <mergeCell ref="A49:F49"/>
    <mergeCell ref="A50:F50"/>
    <mergeCell ref="A46:F46"/>
    <mergeCell ref="A48:F48"/>
    <mergeCell ref="D41:F41"/>
    <mergeCell ref="A42:G42"/>
    <mergeCell ref="A43:F43"/>
    <mergeCell ref="A44:F44"/>
    <mergeCell ref="D37:F37"/>
    <mergeCell ref="D38:F38"/>
    <mergeCell ref="D39:F39"/>
    <mergeCell ref="D40:F40"/>
    <mergeCell ref="D33:F33"/>
    <mergeCell ref="D34:F34"/>
    <mergeCell ref="D35:F35"/>
    <mergeCell ref="D36:F36"/>
    <mergeCell ref="A29:F29"/>
    <mergeCell ref="D30:F30"/>
    <mergeCell ref="D31:F31"/>
    <mergeCell ref="D32:F32"/>
    <mergeCell ref="A21:F21"/>
    <mergeCell ref="A22:D22"/>
    <mergeCell ref="A23:D23"/>
    <mergeCell ref="A24:D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G8:G9"/>
    <mergeCell ref="A10:G10"/>
    <mergeCell ref="A11:F11"/>
    <mergeCell ref="A12:G12"/>
    <mergeCell ref="A14:G14"/>
    <mergeCell ref="A15:F16"/>
    <mergeCell ref="G15:G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scale="92" r:id="rId1"/>
  <rowBreaks count="1" manualBreakCount="1">
    <brk id="57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52">
      <selection activeCell="A21" sqref="A21:F21"/>
    </sheetView>
  </sheetViews>
  <sheetFormatPr defaultColWidth="9.140625" defaultRowHeight="12.75"/>
  <cols>
    <col min="1" max="1" width="9.28125" style="0" customWidth="1"/>
    <col min="2" max="2" width="6.421875" style="0" customWidth="1"/>
    <col min="3" max="3" width="5.140625" style="0" customWidth="1"/>
    <col min="4" max="4" width="12.57421875" style="0" customWidth="1"/>
    <col min="5" max="5" width="4.7109375" style="0" customWidth="1"/>
    <col min="6" max="6" width="33.28125" style="0" customWidth="1"/>
    <col min="7" max="7" width="17.57421875" style="0" customWidth="1"/>
    <col min="9" max="9" width="6.8515625" style="0" customWidth="1"/>
    <col min="10" max="11" width="4.14062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18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76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-272294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270</v>
      </c>
      <c r="B11" s="48"/>
      <c r="C11" s="48"/>
      <c r="D11" s="48"/>
      <c r="E11" s="48"/>
      <c r="F11" s="48"/>
      <c r="G11" s="36">
        <v>92721.6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93470.67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91028.48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-269851.81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13908.24</v>
      </c>
    </row>
    <row r="21" spans="1:7" ht="16.5" customHeight="1">
      <c r="A21" s="94" t="s">
        <v>2</v>
      </c>
      <c r="B21" s="95"/>
      <c r="C21" s="95"/>
      <c r="D21" s="95"/>
      <c r="E21" s="95"/>
      <c r="F21" s="96"/>
      <c r="G21" s="13"/>
    </row>
    <row r="22" spans="1:7" ht="16.5" customHeight="1">
      <c r="A22" s="97" t="s">
        <v>59</v>
      </c>
      <c r="B22" s="98"/>
      <c r="C22" s="98"/>
      <c r="D22" s="98"/>
      <c r="E22" s="14">
        <v>1436</v>
      </c>
      <c r="F22" s="15" t="s">
        <v>60</v>
      </c>
      <c r="G22" s="16"/>
    </row>
    <row r="23" spans="1:7" ht="16.5" customHeight="1">
      <c r="A23" s="97" t="s">
        <v>162</v>
      </c>
      <c r="B23" s="98"/>
      <c r="C23" s="98"/>
      <c r="D23" s="98"/>
      <c r="E23" s="14">
        <v>2988</v>
      </c>
      <c r="F23" s="15" t="s">
        <v>60</v>
      </c>
      <c r="G23" s="16"/>
    </row>
    <row r="24" spans="1:7" ht="16.5" customHeight="1">
      <c r="A24" s="97" t="s">
        <v>61</v>
      </c>
      <c r="B24" s="98"/>
      <c r="C24" s="98"/>
      <c r="D24" s="98"/>
      <c r="E24" s="14">
        <v>1552</v>
      </c>
      <c r="F24" s="15" t="s">
        <v>62</v>
      </c>
      <c r="G24" s="17">
        <v>4330.08</v>
      </c>
    </row>
    <row r="25" spans="1:7" ht="16.5" customHeight="1">
      <c r="A25" s="105" t="s">
        <v>211</v>
      </c>
      <c r="B25" s="106"/>
      <c r="C25" s="106"/>
      <c r="D25" s="106"/>
      <c r="E25" s="106"/>
      <c r="F25" s="107"/>
      <c r="G25" s="13"/>
    </row>
    <row r="26" spans="1:7" ht="16.5" customHeight="1">
      <c r="A26" s="97" t="s">
        <v>212</v>
      </c>
      <c r="B26" s="98"/>
      <c r="C26" s="98"/>
      <c r="D26" s="98"/>
      <c r="E26" s="14">
        <v>2988</v>
      </c>
      <c r="F26" s="15" t="s">
        <v>60</v>
      </c>
      <c r="G26" s="16"/>
    </row>
    <row r="27" spans="1:7" ht="16.5" customHeight="1">
      <c r="A27" s="97" t="s">
        <v>258</v>
      </c>
      <c r="B27" s="98"/>
      <c r="C27" s="98"/>
      <c r="D27" s="98"/>
      <c r="E27" s="14">
        <v>4503</v>
      </c>
      <c r="F27" s="15" t="s">
        <v>60</v>
      </c>
      <c r="G27" s="16"/>
    </row>
    <row r="28" spans="1:7" ht="16.5" customHeight="1">
      <c r="A28" s="97" t="s">
        <v>61</v>
      </c>
      <c r="B28" s="98"/>
      <c r="C28" s="98"/>
      <c r="D28" s="98"/>
      <c r="E28" s="14">
        <v>1515</v>
      </c>
      <c r="F28" s="15" t="s">
        <v>213</v>
      </c>
      <c r="G28" s="17">
        <v>4469.25</v>
      </c>
    </row>
    <row r="29" spans="1:7" ht="16.5" customHeight="1">
      <c r="A29" s="72" t="s">
        <v>9</v>
      </c>
      <c r="B29" s="73"/>
      <c r="C29" s="73"/>
      <c r="D29" s="73"/>
      <c r="E29" s="73"/>
      <c r="F29" s="74"/>
      <c r="G29" s="18">
        <v>7123.99</v>
      </c>
    </row>
    <row r="30" spans="1:7" ht="16.5" customHeight="1">
      <c r="A30" s="19" t="s">
        <v>63</v>
      </c>
      <c r="B30" s="20">
        <f>2.347+0.85</f>
        <v>3.197</v>
      </c>
      <c r="C30" s="20" t="s">
        <v>64</v>
      </c>
      <c r="D30" s="75"/>
      <c r="E30" s="75"/>
      <c r="F30" s="76"/>
      <c r="G30" s="21">
        <v>674.57</v>
      </c>
    </row>
    <row r="31" spans="1:7" ht="16.5" customHeight="1">
      <c r="A31" s="22" t="s">
        <v>65</v>
      </c>
      <c r="B31" s="23">
        <f>2.843+0.283</f>
        <v>3.126</v>
      </c>
      <c r="C31" s="23" t="s">
        <v>64</v>
      </c>
      <c r="D31" s="77"/>
      <c r="E31" s="77"/>
      <c r="F31" s="78"/>
      <c r="G31" s="21">
        <v>659.59</v>
      </c>
    </row>
    <row r="32" spans="1:7" ht="16.5" customHeight="1">
      <c r="A32" s="22" t="s">
        <v>66</v>
      </c>
      <c r="B32" s="23">
        <f>1.881+1.7</f>
        <v>3.581</v>
      </c>
      <c r="C32" s="23" t="s">
        <v>64</v>
      </c>
      <c r="D32" s="77"/>
      <c r="E32" s="77"/>
      <c r="F32" s="78"/>
      <c r="G32" s="21">
        <v>755.59</v>
      </c>
    </row>
    <row r="33" spans="1:7" ht="16.5" customHeight="1">
      <c r="A33" s="22" t="s">
        <v>67</v>
      </c>
      <c r="B33" s="23">
        <v>0.322</v>
      </c>
      <c r="C33" s="23" t="s">
        <v>64</v>
      </c>
      <c r="D33" s="77"/>
      <c r="E33" s="77"/>
      <c r="F33" s="78"/>
      <c r="G33" s="21">
        <v>67.94</v>
      </c>
    </row>
    <row r="34" spans="1:7" ht="16.5" customHeight="1">
      <c r="A34" s="22" t="s">
        <v>68</v>
      </c>
      <c r="B34" s="23">
        <v>4.778</v>
      </c>
      <c r="C34" s="23" t="s">
        <v>64</v>
      </c>
      <c r="D34" s="77"/>
      <c r="E34" s="77"/>
      <c r="F34" s="78"/>
      <c r="G34" s="21">
        <v>1008.16</v>
      </c>
    </row>
    <row r="35" spans="1:11" ht="16.5" customHeight="1">
      <c r="A35" s="22" t="s">
        <v>69</v>
      </c>
      <c r="B35" s="23">
        <v>2.679</v>
      </c>
      <c r="C35" s="23" t="s">
        <v>64</v>
      </c>
      <c r="D35" s="77"/>
      <c r="E35" s="77"/>
      <c r="F35" s="78"/>
      <c r="G35" s="21">
        <v>565.27</v>
      </c>
      <c r="I35" s="24"/>
      <c r="J35" s="25"/>
      <c r="K35" s="25"/>
    </row>
    <row r="36" spans="1:11" ht="16.5" customHeight="1">
      <c r="A36" s="26" t="s">
        <v>70</v>
      </c>
      <c r="B36" s="27">
        <v>2.668</v>
      </c>
      <c r="C36" s="27" t="s">
        <v>64</v>
      </c>
      <c r="D36" s="79"/>
      <c r="E36" s="79"/>
      <c r="F36" s="80"/>
      <c r="G36" s="21">
        <v>562.95</v>
      </c>
      <c r="I36" s="24"/>
      <c r="J36" s="25"/>
      <c r="K36" s="25"/>
    </row>
    <row r="37" spans="1:11" ht="16.5" customHeight="1">
      <c r="A37" s="22" t="s">
        <v>71</v>
      </c>
      <c r="B37" s="23">
        <v>2.573</v>
      </c>
      <c r="C37" s="23" t="s">
        <v>64</v>
      </c>
      <c r="D37" s="77"/>
      <c r="E37" s="77"/>
      <c r="F37" s="78"/>
      <c r="G37" s="21">
        <v>542.9</v>
      </c>
      <c r="K37" s="25"/>
    </row>
    <row r="38" spans="1:7" ht="16.5" customHeight="1">
      <c r="A38" s="26" t="s">
        <v>72</v>
      </c>
      <c r="B38" s="27">
        <v>2.273</v>
      </c>
      <c r="C38" s="27" t="s">
        <v>64</v>
      </c>
      <c r="D38" s="79"/>
      <c r="E38" s="79"/>
      <c r="F38" s="80"/>
      <c r="G38" s="21">
        <v>479.6</v>
      </c>
    </row>
    <row r="39" spans="1:7" ht="16.5" customHeight="1">
      <c r="A39" s="22" t="s">
        <v>73</v>
      </c>
      <c r="B39" s="23">
        <v>3.122</v>
      </c>
      <c r="C39" s="23" t="s">
        <v>64</v>
      </c>
      <c r="D39" s="77"/>
      <c r="E39" s="77"/>
      <c r="F39" s="78"/>
      <c r="G39" s="21">
        <v>658.74</v>
      </c>
    </row>
    <row r="40" spans="1:7" ht="16.5" customHeight="1">
      <c r="A40" s="22" t="s">
        <v>74</v>
      </c>
      <c r="B40" s="23">
        <v>2.928</v>
      </c>
      <c r="C40" s="23" t="s">
        <v>64</v>
      </c>
      <c r="D40" s="77"/>
      <c r="E40" s="77"/>
      <c r="F40" s="78"/>
      <c r="G40" s="21">
        <v>617.81</v>
      </c>
    </row>
    <row r="41" spans="1:7" ht="16.5" customHeight="1">
      <c r="A41" s="22" t="s">
        <v>75</v>
      </c>
      <c r="B41" s="23">
        <v>2.516</v>
      </c>
      <c r="C41" s="23" t="s">
        <v>64</v>
      </c>
      <c r="D41" s="77"/>
      <c r="E41" s="77"/>
      <c r="F41" s="78"/>
      <c r="G41" s="21">
        <v>530.88</v>
      </c>
    </row>
    <row r="42" spans="1:7" ht="7.5" customHeight="1">
      <c r="A42" s="87"/>
      <c r="B42" s="77"/>
      <c r="C42" s="77"/>
      <c r="D42" s="77"/>
      <c r="E42" s="77"/>
      <c r="F42" s="77"/>
      <c r="G42" s="78"/>
    </row>
    <row r="43" spans="1:7" ht="16.5" customHeight="1">
      <c r="A43" s="88" t="s">
        <v>165</v>
      </c>
      <c r="B43" s="89"/>
      <c r="C43" s="89"/>
      <c r="D43" s="89"/>
      <c r="E43" s="89"/>
      <c r="F43" s="90"/>
      <c r="G43" s="28">
        <v>2160.96</v>
      </c>
    </row>
    <row r="44" spans="1:7" s="1" customFormat="1" ht="15.75" customHeight="1">
      <c r="A44" s="99" t="s">
        <v>3</v>
      </c>
      <c r="B44" s="100"/>
      <c r="C44" s="100"/>
      <c r="D44" s="100"/>
      <c r="E44" s="100"/>
      <c r="F44" s="101"/>
      <c r="G44" s="29"/>
    </row>
    <row r="45" spans="1:7" s="1" customFormat="1" ht="15.75" customHeight="1">
      <c r="A45" s="102" t="s">
        <v>119</v>
      </c>
      <c r="B45" s="103"/>
      <c r="C45" s="103"/>
      <c r="D45" s="103"/>
      <c r="E45" s="103"/>
      <c r="F45" s="104"/>
      <c r="G45" s="18">
        <v>132.42</v>
      </c>
    </row>
    <row r="46" spans="1:7" s="1" customFormat="1" ht="15.75" customHeight="1">
      <c r="A46" s="102" t="s">
        <v>196</v>
      </c>
      <c r="B46" s="103"/>
      <c r="C46" s="103"/>
      <c r="D46" s="103"/>
      <c r="E46" s="103"/>
      <c r="F46" s="104"/>
      <c r="G46" s="18">
        <v>132.42</v>
      </c>
    </row>
    <row r="47" spans="1:7" s="1" customFormat="1" ht="15.75" customHeight="1">
      <c r="A47" s="102" t="s">
        <v>224</v>
      </c>
      <c r="B47" s="103"/>
      <c r="C47" s="103"/>
      <c r="D47" s="103"/>
      <c r="E47" s="103"/>
      <c r="F47" s="104"/>
      <c r="G47" s="18">
        <v>132.42</v>
      </c>
    </row>
    <row r="48" spans="1:7" s="1" customFormat="1" ht="15.75" customHeight="1">
      <c r="A48" s="102" t="s">
        <v>253</v>
      </c>
      <c r="B48" s="103"/>
      <c r="C48" s="103"/>
      <c r="D48" s="103"/>
      <c r="E48" s="103"/>
      <c r="F48" s="104"/>
      <c r="G48" s="18">
        <v>132.42</v>
      </c>
    </row>
    <row r="49" spans="1:7" s="1" customFormat="1" ht="15.75" customHeight="1">
      <c r="A49" s="81" t="s">
        <v>10</v>
      </c>
      <c r="B49" s="82"/>
      <c r="C49" s="82"/>
      <c r="D49" s="82"/>
      <c r="E49" s="82"/>
      <c r="F49" s="83"/>
      <c r="G49" s="18">
        <v>58506.28</v>
      </c>
    </row>
    <row r="50" spans="1:7" s="1" customFormat="1" ht="15.75" customHeight="1">
      <c r="A50" s="84" t="s">
        <v>104</v>
      </c>
      <c r="B50" s="85"/>
      <c r="C50" s="85"/>
      <c r="D50" s="85"/>
      <c r="E50" s="85"/>
      <c r="F50" s="86"/>
      <c r="G50" s="30"/>
    </row>
    <row r="51" spans="1:7" s="1" customFormat="1" ht="15.75" customHeight="1">
      <c r="A51" s="91" t="s">
        <v>113</v>
      </c>
      <c r="B51" s="92"/>
      <c r="C51" s="92"/>
      <c r="D51" s="92"/>
      <c r="E51" s="92"/>
      <c r="F51" s="93"/>
      <c r="G51" s="31">
        <v>440</v>
      </c>
    </row>
    <row r="52" spans="1:7" s="1" customFormat="1" ht="15.75" customHeight="1">
      <c r="A52" s="84" t="s">
        <v>119</v>
      </c>
      <c r="B52" s="85"/>
      <c r="C52" s="85"/>
      <c r="D52" s="85"/>
      <c r="E52" s="85"/>
      <c r="F52" s="86"/>
      <c r="G52" s="31"/>
    </row>
    <row r="53" spans="1:7" s="1" customFormat="1" ht="15.75" customHeight="1">
      <c r="A53" s="91" t="s">
        <v>108</v>
      </c>
      <c r="B53" s="92"/>
      <c r="C53" s="92"/>
      <c r="D53" s="92"/>
      <c r="E53" s="92"/>
      <c r="F53" s="93"/>
      <c r="G53" s="31">
        <v>6651.07</v>
      </c>
    </row>
    <row r="54" spans="1:7" s="1" customFormat="1" ht="16.5" customHeight="1">
      <c r="A54" s="91" t="s">
        <v>125</v>
      </c>
      <c r="B54" s="92"/>
      <c r="C54" s="92"/>
      <c r="D54" s="92"/>
      <c r="E54" s="92"/>
      <c r="F54" s="93"/>
      <c r="G54" s="13">
        <v>1626.46</v>
      </c>
    </row>
    <row r="55" spans="1:7" s="1" customFormat="1" ht="16.5" customHeight="1">
      <c r="A55" s="91" t="s">
        <v>127</v>
      </c>
      <c r="B55" s="92"/>
      <c r="C55" s="92"/>
      <c r="D55" s="92"/>
      <c r="E55" s="92"/>
      <c r="F55" s="93"/>
      <c r="G55" s="31">
        <v>226.83</v>
      </c>
    </row>
    <row r="56" spans="1:7" s="1" customFormat="1" ht="16.5" customHeight="1">
      <c r="A56" s="84" t="s">
        <v>128</v>
      </c>
      <c r="B56" s="85"/>
      <c r="C56" s="85"/>
      <c r="D56" s="85"/>
      <c r="E56" s="85"/>
      <c r="F56" s="86"/>
      <c r="G56" s="13"/>
    </row>
    <row r="57" spans="1:7" s="1" customFormat="1" ht="16.5" customHeight="1">
      <c r="A57" s="91" t="s">
        <v>129</v>
      </c>
      <c r="B57" s="92"/>
      <c r="C57" s="92"/>
      <c r="D57" s="92"/>
      <c r="E57" s="92"/>
      <c r="F57" s="93"/>
      <c r="G57" s="13">
        <v>892.8</v>
      </c>
    </row>
    <row r="58" spans="1:7" s="1" customFormat="1" ht="16.5" customHeight="1">
      <c r="A58" s="91" t="s">
        <v>106</v>
      </c>
      <c r="B58" s="92"/>
      <c r="C58" s="92"/>
      <c r="D58" s="92"/>
      <c r="E58" s="92"/>
      <c r="F58" s="93"/>
      <c r="G58" s="13">
        <v>352.39</v>
      </c>
    </row>
    <row r="59" spans="1:7" s="1" customFormat="1" ht="16.5" customHeight="1">
      <c r="A59" s="91" t="s">
        <v>108</v>
      </c>
      <c r="B59" s="92"/>
      <c r="C59" s="92"/>
      <c r="D59" s="92"/>
      <c r="E59" s="92"/>
      <c r="F59" s="93"/>
      <c r="G59" s="13">
        <v>5866.88</v>
      </c>
    </row>
    <row r="60" spans="1:7" s="1" customFormat="1" ht="16.5" customHeight="1">
      <c r="A60" s="84" t="s">
        <v>134</v>
      </c>
      <c r="B60" s="85"/>
      <c r="C60" s="85"/>
      <c r="D60" s="85"/>
      <c r="E60" s="85"/>
      <c r="F60" s="86"/>
      <c r="G60" s="13"/>
    </row>
    <row r="61" spans="1:7" s="1" customFormat="1" ht="16.5" customHeight="1">
      <c r="A61" s="91" t="s">
        <v>137</v>
      </c>
      <c r="B61" s="92"/>
      <c r="C61" s="92"/>
      <c r="D61" s="92"/>
      <c r="E61" s="92"/>
      <c r="F61" s="93"/>
      <c r="G61" s="13">
        <v>1597.76</v>
      </c>
    </row>
    <row r="62" spans="1:7" s="1" customFormat="1" ht="16.5" customHeight="1">
      <c r="A62" s="91" t="s">
        <v>106</v>
      </c>
      <c r="B62" s="92"/>
      <c r="C62" s="92"/>
      <c r="D62" s="92"/>
      <c r="E62" s="92"/>
      <c r="F62" s="93"/>
      <c r="G62" s="13">
        <v>607.1</v>
      </c>
    </row>
    <row r="63" spans="1:7" s="1" customFormat="1" ht="16.5" customHeight="1">
      <c r="A63" s="91" t="s">
        <v>108</v>
      </c>
      <c r="B63" s="92"/>
      <c r="C63" s="92"/>
      <c r="D63" s="92"/>
      <c r="E63" s="92"/>
      <c r="F63" s="93"/>
      <c r="G63" s="13">
        <v>5855.28</v>
      </c>
    </row>
    <row r="64" spans="1:7" s="1" customFormat="1" ht="16.5" customHeight="1">
      <c r="A64" s="91" t="s">
        <v>141</v>
      </c>
      <c r="B64" s="92"/>
      <c r="C64" s="92"/>
      <c r="D64" s="92"/>
      <c r="E64" s="92"/>
      <c r="F64" s="93"/>
      <c r="G64" s="32">
        <v>9183.45</v>
      </c>
    </row>
    <row r="65" spans="1:7" s="1" customFormat="1" ht="16.5" customHeight="1">
      <c r="A65" s="84" t="s">
        <v>196</v>
      </c>
      <c r="B65" s="85"/>
      <c r="C65" s="85"/>
      <c r="D65" s="85"/>
      <c r="E65" s="85"/>
      <c r="F65" s="86"/>
      <c r="G65" s="13"/>
    </row>
    <row r="66" spans="1:7" s="1" customFormat="1" ht="16.5" customHeight="1">
      <c r="A66" s="91" t="s">
        <v>199</v>
      </c>
      <c r="B66" s="92"/>
      <c r="C66" s="92"/>
      <c r="D66" s="92"/>
      <c r="E66" s="92"/>
      <c r="F66" s="93"/>
      <c r="G66" s="6">
        <v>6965.56</v>
      </c>
    </row>
    <row r="67" spans="1:7" s="1" customFormat="1" ht="16.5" customHeight="1">
      <c r="A67" s="84" t="s">
        <v>202</v>
      </c>
      <c r="B67" s="85"/>
      <c r="C67" s="85"/>
      <c r="D67" s="85"/>
      <c r="E67" s="85"/>
      <c r="F67" s="86"/>
      <c r="G67" s="6"/>
    </row>
    <row r="68" spans="1:7" s="1" customFormat="1" ht="16.5" customHeight="1">
      <c r="A68" s="91" t="s">
        <v>206</v>
      </c>
      <c r="B68" s="92"/>
      <c r="C68" s="92"/>
      <c r="D68" s="92"/>
      <c r="E68" s="92"/>
      <c r="F68" s="93"/>
      <c r="G68" s="31">
        <v>2998.03</v>
      </c>
    </row>
    <row r="69" spans="1:7" s="1" customFormat="1" ht="16.5" customHeight="1">
      <c r="A69" s="84" t="s">
        <v>224</v>
      </c>
      <c r="B69" s="85"/>
      <c r="C69" s="85"/>
      <c r="D69" s="85"/>
      <c r="E69" s="85"/>
      <c r="F69" s="86"/>
      <c r="G69" s="6"/>
    </row>
    <row r="70" spans="1:7" s="1" customFormat="1" ht="16.5" customHeight="1">
      <c r="A70" s="91" t="s">
        <v>108</v>
      </c>
      <c r="B70" s="92"/>
      <c r="C70" s="92"/>
      <c r="D70" s="92"/>
      <c r="E70" s="92"/>
      <c r="F70" s="93"/>
      <c r="G70" s="6">
        <v>14998.97</v>
      </c>
    </row>
    <row r="71" spans="1:7" s="1" customFormat="1" ht="16.5" customHeight="1">
      <c r="A71" s="84" t="s">
        <v>241</v>
      </c>
      <c r="B71" s="85"/>
      <c r="C71" s="85"/>
      <c r="D71" s="85"/>
      <c r="E71" s="85"/>
      <c r="F71" s="86"/>
      <c r="G71" s="6"/>
    </row>
    <row r="72" spans="1:7" s="1" customFormat="1" ht="16.5" customHeight="1">
      <c r="A72" s="91" t="s">
        <v>106</v>
      </c>
      <c r="B72" s="92"/>
      <c r="C72" s="92"/>
      <c r="D72" s="92"/>
      <c r="E72" s="92"/>
      <c r="F72" s="93"/>
      <c r="G72" s="6">
        <v>121.85</v>
      </c>
    </row>
    <row r="73" spans="1:7" s="1" customFormat="1" ht="16.5" customHeight="1">
      <c r="A73" s="84" t="s">
        <v>253</v>
      </c>
      <c r="B73" s="85"/>
      <c r="C73" s="85"/>
      <c r="D73" s="85"/>
      <c r="E73" s="85"/>
      <c r="F73" s="86"/>
      <c r="G73" s="6"/>
    </row>
    <row r="74" spans="1:7" s="1" customFormat="1" ht="16.5" customHeight="1">
      <c r="A74" s="91" t="s">
        <v>106</v>
      </c>
      <c r="B74" s="92"/>
      <c r="C74" s="92"/>
      <c r="D74" s="92"/>
      <c r="E74" s="92"/>
      <c r="F74" s="93"/>
      <c r="G74" s="6">
        <v>121.85</v>
      </c>
    </row>
  </sheetData>
  <mergeCells count="71">
    <mergeCell ref="A69:F69"/>
    <mergeCell ref="A70:F70"/>
    <mergeCell ref="A25:F25"/>
    <mergeCell ref="A26:D26"/>
    <mergeCell ref="A27:D27"/>
    <mergeCell ref="A28:D28"/>
    <mergeCell ref="A59:F59"/>
    <mergeCell ref="A60:F60"/>
    <mergeCell ref="A61:F61"/>
    <mergeCell ref="A62:F62"/>
    <mergeCell ref="A73:F73"/>
    <mergeCell ref="A74:F74"/>
    <mergeCell ref="A63:F63"/>
    <mergeCell ref="A64:F64"/>
    <mergeCell ref="A65:F65"/>
    <mergeCell ref="A66:F66"/>
    <mergeCell ref="A71:F71"/>
    <mergeCell ref="A72:F72"/>
    <mergeCell ref="A67:F67"/>
    <mergeCell ref="A68:F68"/>
    <mergeCell ref="A55:F55"/>
    <mergeCell ref="A56:F56"/>
    <mergeCell ref="A57:F57"/>
    <mergeCell ref="A58:F58"/>
    <mergeCell ref="A51:F51"/>
    <mergeCell ref="A52:F52"/>
    <mergeCell ref="A53:F53"/>
    <mergeCell ref="A54:F54"/>
    <mergeCell ref="A45:F45"/>
    <mergeCell ref="A47:F47"/>
    <mergeCell ref="A49:F49"/>
    <mergeCell ref="A50:F50"/>
    <mergeCell ref="A46:F46"/>
    <mergeCell ref="A48:F48"/>
    <mergeCell ref="D41:F41"/>
    <mergeCell ref="A42:G42"/>
    <mergeCell ref="A43:F43"/>
    <mergeCell ref="A44:F44"/>
    <mergeCell ref="D37:F37"/>
    <mergeCell ref="D38:F38"/>
    <mergeCell ref="D39:F39"/>
    <mergeCell ref="D40:F40"/>
    <mergeCell ref="D33:F33"/>
    <mergeCell ref="D34:F34"/>
    <mergeCell ref="D35:F35"/>
    <mergeCell ref="D36:F36"/>
    <mergeCell ref="A29:F29"/>
    <mergeCell ref="D30:F30"/>
    <mergeCell ref="D31:F31"/>
    <mergeCell ref="D32:F32"/>
    <mergeCell ref="A21:F21"/>
    <mergeCell ref="A22:D22"/>
    <mergeCell ref="A23:D23"/>
    <mergeCell ref="A24:D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A14:G14"/>
    <mergeCell ref="A15:F16"/>
    <mergeCell ref="G15:G16"/>
    <mergeCell ref="G8:G9"/>
    <mergeCell ref="A10:G10"/>
    <mergeCell ref="A11:F11"/>
    <mergeCell ref="A12:G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scale="88" r:id="rId1"/>
  <rowBreaks count="1" manualBreakCount="1">
    <brk id="60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4">
      <selection activeCell="F28" sqref="F28"/>
    </sheetView>
  </sheetViews>
  <sheetFormatPr defaultColWidth="9.140625" defaultRowHeight="12.75"/>
  <cols>
    <col min="1" max="1" width="9.28125" style="0" customWidth="1"/>
    <col min="2" max="2" width="6.8515625" style="0" customWidth="1"/>
    <col min="3" max="3" width="5.140625" style="0" customWidth="1"/>
    <col min="4" max="4" width="12.28125" style="0" customWidth="1"/>
    <col min="5" max="5" width="5.28125" style="0" customWidth="1"/>
    <col min="6" max="6" width="32.57421875" style="0" customWidth="1"/>
    <col min="7" max="7" width="17.57421875" style="0" customWidth="1"/>
    <col min="9" max="9" width="6.8515625" style="0" customWidth="1"/>
    <col min="10" max="11" width="4.421875" style="0" customWidth="1"/>
  </cols>
  <sheetData>
    <row r="1" spans="1:7" ht="15.75">
      <c r="A1" s="61" t="s">
        <v>6</v>
      </c>
      <c r="B1" s="61"/>
      <c r="C1" s="61"/>
      <c r="D1" s="61"/>
      <c r="E1" s="61"/>
      <c r="F1" s="61"/>
      <c r="G1" s="62"/>
    </row>
    <row r="2" spans="1:7" ht="12.75" customHeight="1">
      <c r="A2" s="63" t="s">
        <v>19</v>
      </c>
      <c r="B2" s="63"/>
      <c r="C2" s="63"/>
      <c r="D2" s="63"/>
      <c r="E2" s="63"/>
      <c r="F2" s="63"/>
      <c r="G2" s="63"/>
    </row>
    <row r="3" spans="1:7" ht="12.75" customHeight="1">
      <c r="A3" s="8"/>
      <c r="B3" s="9"/>
      <c r="C3" s="9"/>
      <c r="D3" s="9"/>
      <c r="E3" s="9"/>
      <c r="F3" s="9"/>
      <c r="G3" s="9"/>
    </row>
    <row r="4" spans="1:7" s="1" customFormat="1" ht="23.25" customHeight="1">
      <c r="A4" s="64" t="s">
        <v>42</v>
      </c>
      <c r="B4" s="65"/>
      <c r="C4" s="65"/>
      <c r="D4" s="65"/>
      <c r="E4" s="65"/>
      <c r="F4" s="65"/>
      <c r="G4" s="66"/>
    </row>
    <row r="5" spans="1:7" s="1" customFormat="1" ht="7.5" customHeight="1">
      <c r="A5" s="10"/>
      <c r="B5" s="11"/>
      <c r="C5" s="11"/>
      <c r="D5" s="11"/>
      <c r="E5" s="11"/>
      <c r="F5" s="11"/>
      <c r="G5" s="11"/>
    </row>
    <row r="6" spans="1:10" s="1" customFormat="1" ht="25.5" customHeight="1">
      <c r="A6" s="67" t="s">
        <v>7</v>
      </c>
      <c r="B6" s="68"/>
      <c r="C6" s="68"/>
      <c r="D6" s="68"/>
      <c r="E6" s="68"/>
      <c r="F6" s="68"/>
      <c r="G6" s="3">
        <v>11.28</v>
      </c>
      <c r="J6" s="33"/>
    </row>
    <row r="7" spans="1:7" ht="15">
      <c r="A7" s="57"/>
      <c r="B7" s="57"/>
      <c r="C7" s="57"/>
      <c r="D7" s="57"/>
      <c r="E7" s="57"/>
      <c r="F7" s="57"/>
      <c r="G7" s="2" t="s">
        <v>4</v>
      </c>
    </row>
    <row r="8" spans="1:7" ht="14.25" customHeight="1">
      <c r="A8" s="51" t="s">
        <v>58</v>
      </c>
      <c r="B8" s="52"/>
      <c r="C8" s="52"/>
      <c r="D8" s="52"/>
      <c r="E8" s="52"/>
      <c r="F8" s="52"/>
      <c r="G8" s="58">
        <v>-92154</v>
      </c>
    </row>
    <row r="9" spans="1:7" ht="11.25" customHeight="1">
      <c r="A9" s="53"/>
      <c r="B9" s="54"/>
      <c r="C9" s="54"/>
      <c r="D9" s="54"/>
      <c r="E9" s="54"/>
      <c r="F9" s="54"/>
      <c r="G9" s="59"/>
    </row>
    <row r="10" spans="1:7" ht="8.25" customHeight="1">
      <c r="A10" s="60"/>
      <c r="B10" s="60"/>
      <c r="C10" s="60"/>
      <c r="D10" s="60"/>
      <c r="E10" s="60"/>
      <c r="F10" s="60"/>
      <c r="G10" s="60"/>
    </row>
    <row r="11" spans="1:7" ht="30.75" customHeight="1">
      <c r="A11" s="47" t="s">
        <v>272</v>
      </c>
      <c r="B11" s="48"/>
      <c r="C11" s="48"/>
      <c r="D11" s="48"/>
      <c r="E11" s="48"/>
      <c r="F11" s="48"/>
      <c r="G11" s="35">
        <v>92207.23</v>
      </c>
    </row>
    <row r="12" spans="1:7" ht="7.5" customHeight="1">
      <c r="A12" s="49"/>
      <c r="B12" s="49"/>
      <c r="C12" s="49"/>
      <c r="D12" s="49"/>
      <c r="E12" s="49"/>
      <c r="F12" s="49"/>
      <c r="G12" s="49"/>
    </row>
    <row r="13" spans="1:7" ht="18" customHeight="1">
      <c r="A13" s="42" t="s">
        <v>269</v>
      </c>
      <c r="B13" s="43"/>
      <c r="C13" s="43"/>
      <c r="D13" s="43"/>
      <c r="E13" s="43"/>
      <c r="F13" s="43"/>
      <c r="G13" s="36">
        <v>77650.2</v>
      </c>
    </row>
    <row r="14" spans="1:7" ht="6" customHeight="1">
      <c r="A14" s="50"/>
      <c r="B14" s="50"/>
      <c r="C14" s="50"/>
      <c r="D14" s="50"/>
      <c r="E14" s="50"/>
      <c r="F14" s="50"/>
      <c r="G14" s="50"/>
    </row>
    <row r="15" spans="1:7" ht="15" customHeight="1">
      <c r="A15" s="51" t="s">
        <v>254</v>
      </c>
      <c r="B15" s="52"/>
      <c r="C15" s="52"/>
      <c r="D15" s="52"/>
      <c r="E15" s="52"/>
      <c r="F15" s="52"/>
      <c r="G15" s="55">
        <v>218251.06</v>
      </c>
    </row>
    <row r="16" spans="1:7" ht="10.5" customHeight="1">
      <c r="A16" s="53"/>
      <c r="B16" s="54"/>
      <c r="C16" s="54"/>
      <c r="D16" s="54"/>
      <c r="E16" s="54"/>
      <c r="F16" s="54"/>
      <c r="G16" s="56"/>
    </row>
    <row r="17" spans="1:7" ht="6" customHeight="1">
      <c r="A17" s="60"/>
      <c r="B17" s="60"/>
      <c r="C17" s="60"/>
      <c r="D17" s="60"/>
      <c r="E17" s="60"/>
      <c r="F17" s="60"/>
      <c r="G17" s="60"/>
    </row>
    <row r="18" spans="1:7" ht="21" customHeight="1">
      <c r="A18" s="47" t="s">
        <v>255</v>
      </c>
      <c r="B18" s="48"/>
      <c r="C18" s="48"/>
      <c r="D18" s="48"/>
      <c r="E18" s="48"/>
      <c r="F18" s="48"/>
      <c r="G18" s="4">
        <v>-232754.86</v>
      </c>
    </row>
    <row r="19" spans="1:7" ht="20.25" customHeight="1">
      <c r="A19" s="64" t="s">
        <v>1</v>
      </c>
      <c r="B19" s="65"/>
      <c r="C19" s="65"/>
      <c r="D19" s="65"/>
      <c r="E19" s="65"/>
      <c r="F19" s="66"/>
      <c r="G19" s="5" t="s">
        <v>0</v>
      </c>
    </row>
    <row r="20" spans="1:7" ht="12.75">
      <c r="A20" s="69" t="s">
        <v>8</v>
      </c>
      <c r="B20" s="70"/>
      <c r="C20" s="70"/>
      <c r="D20" s="70"/>
      <c r="E20" s="70"/>
      <c r="F20" s="71"/>
      <c r="G20" s="12">
        <v>13831.08</v>
      </c>
    </row>
    <row r="21" spans="1:7" ht="16.5" customHeight="1">
      <c r="A21" s="94" t="s">
        <v>2</v>
      </c>
      <c r="B21" s="95"/>
      <c r="C21" s="95"/>
      <c r="D21" s="95"/>
      <c r="E21" s="95"/>
      <c r="F21" s="96"/>
      <c r="G21" s="13"/>
    </row>
    <row r="22" spans="1:7" ht="16.5" customHeight="1">
      <c r="A22" s="97" t="s">
        <v>59</v>
      </c>
      <c r="B22" s="98"/>
      <c r="C22" s="98"/>
      <c r="D22" s="98"/>
      <c r="E22" s="14">
        <v>2917</v>
      </c>
      <c r="F22" s="15" t="s">
        <v>60</v>
      </c>
      <c r="G22" s="16"/>
    </row>
    <row r="23" spans="1:7" ht="16.5" customHeight="1">
      <c r="A23" s="97" t="s">
        <v>162</v>
      </c>
      <c r="B23" s="98"/>
      <c r="C23" s="98"/>
      <c r="D23" s="98"/>
      <c r="E23" s="14">
        <v>5655</v>
      </c>
      <c r="F23" s="15" t="s">
        <v>60</v>
      </c>
      <c r="G23" s="16"/>
    </row>
    <row r="24" spans="1:7" ht="16.5" customHeight="1">
      <c r="A24" s="97" t="s">
        <v>61</v>
      </c>
      <c r="B24" s="98"/>
      <c r="C24" s="98"/>
      <c r="D24" s="98"/>
      <c r="E24" s="14">
        <v>2738</v>
      </c>
      <c r="F24" s="15" t="s">
        <v>62</v>
      </c>
      <c r="G24" s="17">
        <v>7639.02</v>
      </c>
    </row>
    <row r="25" spans="1:7" ht="16.5" customHeight="1">
      <c r="A25" s="105" t="s">
        <v>211</v>
      </c>
      <c r="B25" s="106"/>
      <c r="C25" s="106"/>
      <c r="D25" s="106"/>
      <c r="E25" s="106"/>
      <c r="F25" s="107"/>
      <c r="G25" s="13"/>
    </row>
    <row r="26" spans="1:7" ht="16.5" customHeight="1">
      <c r="A26" s="97" t="s">
        <v>212</v>
      </c>
      <c r="B26" s="98"/>
      <c r="C26" s="98"/>
      <c r="D26" s="98"/>
      <c r="E26" s="14">
        <v>5655</v>
      </c>
      <c r="F26" s="15" t="s">
        <v>60</v>
      </c>
      <c r="G26" s="16"/>
    </row>
    <row r="27" spans="1:7" ht="16.5" customHeight="1">
      <c r="A27" s="97" t="s">
        <v>258</v>
      </c>
      <c r="B27" s="98"/>
      <c r="C27" s="98"/>
      <c r="D27" s="98"/>
      <c r="E27" s="14">
        <v>8408</v>
      </c>
      <c r="F27" s="15" t="s">
        <v>60</v>
      </c>
      <c r="G27" s="16"/>
    </row>
    <row r="28" spans="1:7" ht="16.5" customHeight="1">
      <c r="A28" s="97" t="s">
        <v>61</v>
      </c>
      <c r="B28" s="98"/>
      <c r="C28" s="98"/>
      <c r="D28" s="98"/>
      <c r="E28" s="14">
        <v>2753</v>
      </c>
      <c r="F28" s="15" t="s">
        <v>213</v>
      </c>
      <c r="G28" s="17">
        <v>8121.35</v>
      </c>
    </row>
    <row r="29" spans="1:7" ht="16.5" customHeight="1">
      <c r="A29" s="72" t="s">
        <v>9</v>
      </c>
      <c r="B29" s="73"/>
      <c r="C29" s="73"/>
      <c r="D29" s="73"/>
      <c r="E29" s="73"/>
      <c r="F29" s="74"/>
      <c r="G29" s="18">
        <v>10454.63</v>
      </c>
    </row>
    <row r="30" spans="1:7" ht="16.5" customHeight="1">
      <c r="A30" s="19" t="s">
        <v>63</v>
      </c>
      <c r="B30" s="20">
        <f>0.592+2.278</f>
        <v>2.87</v>
      </c>
      <c r="C30" s="20" t="s">
        <v>64</v>
      </c>
      <c r="D30" s="75"/>
      <c r="E30" s="75"/>
      <c r="F30" s="76"/>
      <c r="G30" s="21">
        <v>605.57</v>
      </c>
    </row>
    <row r="31" spans="1:7" ht="16.5" customHeight="1">
      <c r="A31" s="22" t="s">
        <v>65</v>
      </c>
      <c r="B31" s="23">
        <f>1.185+2.759</f>
        <v>3.944</v>
      </c>
      <c r="C31" s="23" t="s">
        <v>64</v>
      </c>
      <c r="D31" s="77"/>
      <c r="E31" s="77"/>
      <c r="F31" s="78"/>
      <c r="G31" s="21">
        <v>832.18</v>
      </c>
    </row>
    <row r="32" spans="1:7" ht="16.5" customHeight="1">
      <c r="A32" s="22" t="s">
        <v>66</v>
      </c>
      <c r="B32" s="23">
        <f>1.185+1.826</f>
        <v>3.011</v>
      </c>
      <c r="C32" s="23" t="s">
        <v>64</v>
      </c>
      <c r="D32" s="77"/>
      <c r="E32" s="77"/>
      <c r="F32" s="78"/>
      <c r="G32" s="21">
        <v>635.32</v>
      </c>
    </row>
    <row r="33" spans="1:7" ht="16.5" customHeight="1">
      <c r="A33" s="22" t="s">
        <v>67</v>
      </c>
      <c r="B33" s="23">
        <v>5.019</v>
      </c>
      <c r="C33" s="23" t="s">
        <v>64</v>
      </c>
      <c r="D33" s="77"/>
      <c r="E33" s="77"/>
      <c r="F33" s="78"/>
      <c r="G33" s="21">
        <v>1059.01</v>
      </c>
    </row>
    <row r="34" spans="1:7" ht="16.5" customHeight="1">
      <c r="A34" s="22" t="s">
        <v>68</v>
      </c>
      <c r="B34" s="23">
        <v>9.862</v>
      </c>
      <c r="C34" s="23" t="s">
        <v>64</v>
      </c>
      <c r="D34" s="77"/>
      <c r="E34" s="77"/>
      <c r="F34" s="78"/>
      <c r="G34" s="21">
        <v>2080.88</v>
      </c>
    </row>
    <row r="35" spans="1:11" ht="16.5" customHeight="1">
      <c r="A35" s="22" t="s">
        <v>69</v>
      </c>
      <c r="B35" s="23">
        <v>2.652</v>
      </c>
      <c r="C35" s="23" t="s">
        <v>64</v>
      </c>
      <c r="D35" s="77"/>
      <c r="E35" s="77"/>
      <c r="F35" s="78"/>
      <c r="G35" s="21">
        <v>559.57</v>
      </c>
      <c r="I35" s="24"/>
      <c r="J35" s="25"/>
      <c r="K35" s="25"/>
    </row>
    <row r="36" spans="1:11" ht="16.5" customHeight="1">
      <c r="A36" s="26" t="s">
        <v>70</v>
      </c>
      <c r="B36" s="27">
        <v>4.075</v>
      </c>
      <c r="C36" s="27" t="s">
        <v>64</v>
      </c>
      <c r="D36" s="79"/>
      <c r="E36" s="79"/>
      <c r="F36" s="80"/>
      <c r="G36" s="21">
        <v>859.83</v>
      </c>
      <c r="I36" s="24"/>
      <c r="J36" s="25"/>
      <c r="K36" s="25"/>
    </row>
    <row r="37" spans="1:11" ht="16.5" customHeight="1">
      <c r="A37" s="22" t="s">
        <v>71</v>
      </c>
      <c r="B37" s="23">
        <v>4.683</v>
      </c>
      <c r="C37" s="23" t="s">
        <v>64</v>
      </c>
      <c r="D37" s="77"/>
      <c r="E37" s="77"/>
      <c r="F37" s="78"/>
      <c r="G37" s="21">
        <v>988.11</v>
      </c>
      <c r="K37" s="25"/>
    </row>
    <row r="38" spans="1:7" ht="16.5" customHeight="1">
      <c r="A38" s="26" t="s">
        <v>72</v>
      </c>
      <c r="B38" s="27">
        <v>2.944</v>
      </c>
      <c r="C38" s="27" t="s">
        <v>64</v>
      </c>
      <c r="D38" s="79"/>
      <c r="E38" s="79"/>
      <c r="F38" s="80"/>
      <c r="G38" s="21">
        <v>621.18</v>
      </c>
    </row>
    <row r="39" spans="1:7" ht="16.5" customHeight="1">
      <c r="A39" s="22" t="s">
        <v>73</v>
      </c>
      <c r="B39" s="23">
        <v>4.068</v>
      </c>
      <c r="C39" s="23" t="s">
        <v>64</v>
      </c>
      <c r="D39" s="77"/>
      <c r="E39" s="77"/>
      <c r="F39" s="78"/>
      <c r="G39" s="21">
        <v>858.35</v>
      </c>
    </row>
    <row r="40" spans="1:7" ht="16.5" customHeight="1">
      <c r="A40" s="22" t="s">
        <v>74</v>
      </c>
      <c r="B40" s="23">
        <v>3.393</v>
      </c>
      <c r="C40" s="23" t="s">
        <v>64</v>
      </c>
      <c r="D40" s="77"/>
      <c r="E40" s="77"/>
      <c r="F40" s="78"/>
      <c r="G40" s="21">
        <v>715.92</v>
      </c>
    </row>
    <row r="41" spans="1:7" ht="16.5" customHeight="1">
      <c r="A41" s="22" t="s">
        <v>75</v>
      </c>
      <c r="B41" s="23">
        <v>3.027</v>
      </c>
      <c r="C41" s="23" t="s">
        <v>64</v>
      </c>
      <c r="D41" s="77"/>
      <c r="E41" s="77"/>
      <c r="F41" s="78"/>
      <c r="G41" s="21">
        <v>638.7</v>
      </c>
    </row>
    <row r="42" spans="1:7" ht="7.5" customHeight="1">
      <c r="A42" s="87"/>
      <c r="B42" s="77"/>
      <c r="C42" s="77"/>
      <c r="D42" s="77"/>
      <c r="E42" s="77"/>
      <c r="F42" s="77"/>
      <c r="G42" s="78"/>
    </row>
    <row r="43" spans="1:7" ht="16.5" customHeight="1">
      <c r="A43" s="88" t="s">
        <v>166</v>
      </c>
      <c r="B43" s="89"/>
      <c r="C43" s="89"/>
      <c r="D43" s="89"/>
      <c r="E43" s="89"/>
      <c r="F43" s="90"/>
      <c r="G43" s="28">
        <v>2150.88</v>
      </c>
    </row>
    <row r="44" spans="1:7" s="1" customFormat="1" ht="15.75" customHeight="1">
      <c r="A44" s="99" t="s">
        <v>3</v>
      </c>
      <c r="B44" s="100"/>
      <c r="C44" s="100"/>
      <c r="D44" s="100"/>
      <c r="E44" s="100"/>
      <c r="F44" s="101"/>
      <c r="G44" s="29"/>
    </row>
    <row r="45" spans="1:7" s="1" customFormat="1" ht="15.75" customHeight="1">
      <c r="A45" s="102" t="s">
        <v>119</v>
      </c>
      <c r="B45" s="103"/>
      <c r="C45" s="103"/>
      <c r="D45" s="103"/>
      <c r="E45" s="103"/>
      <c r="F45" s="104"/>
      <c r="G45" s="18">
        <v>129.63</v>
      </c>
    </row>
    <row r="46" spans="1:7" s="1" customFormat="1" ht="15.75" customHeight="1">
      <c r="A46" s="102" t="s">
        <v>196</v>
      </c>
      <c r="B46" s="103"/>
      <c r="C46" s="103"/>
      <c r="D46" s="103"/>
      <c r="E46" s="103"/>
      <c r="F46" s="104"/>
      <c r="G46" s="18">
        <v>129.63</v>
      </c>
    </row>
    <row r="47" spans="1:7" s="1" customFormat="1" ht="15.75" customHeight="1">
      <c r="A47" s="102" t="s">
        <v>224</v>
      </c>
      <c r="B47" s="103"/>
      <c r="C47" s="103"/>
      <c r="D47" s="103"/>
      <c r="E47" s="103"/>
      <c r="F47" s="104"/>
      <c r="G47" s="18">
        <v>129.63</v>
      </c>
    </row>
    <row r="48" spans="1:7" s="1" customFormat="1" ht="15.75" customHeight="1">
      <c r="A48" s="102" t="s">
        <v>253</v>
      </c>
      <c r="B48" s="103"/>
      <c r="C48" s="103"/>
      <c r="D48" s="103"/>
      <c r="E48" s="103"/>
      <c r="F48" s="104"/>
      <c r="G48" s="18">
        <v>129.63</v>
      </c>
    </row>
    <row r="49" spans="1:7" s="1" customFormat="1" ht="15.75" customHeight="1">
      <c r="A49" s="81" t="s">
        <v>10</v>
      </c>
      <c r="B49" s="82"/>
      <c r="C49" s="82"/>
      <c r="D49" s="82"/>
      <c r="E49" s="82"/>
      <c r="F49" s="83"/>
      <c r="G49" s="18">
        <v>175535.58</v>
      </c>
    </row>
    <row r="50" spans="1:7" s="1" customFormat="1" ht="15.75" customHeight="1">
      <c r="A50" s="84" t="s">
        <v>104</v>
      </c>
      <c r="B50" s="85"/>
      <c r="C50" s="85"/>
      <c r="D50" s="85"/>
      <c r="E50" s="85"/>
      <c r="F50" s="86"/>
      <c r="G50" s="30"/>
    </row>
    <row r="51" spans="1:7" s="1" customFormat="1" ht="15.75" customHeight="1">
      <c r="A51" s="91" t="s">
        <v>105</v>
      </c>
      <c r="B51" s="92"/>
      <c r="C51" s="92"/>
      <c r="D51" s="92"/>
      <c r="E51" s="92"/>
      <c r="F51" s="93"/>
      <c r="G51" s="31">
        <v>390.6</v>
      </c>
    </row>
    <row r="52" spans="1:7" s="1" customFormat="1" ht="15.75" customHeight="1">
      <c r="A52" s="91" t="s">
        <v>106</v>
      </c>
      <c r="B52" s="92"/>
      <c r="C52" s="92"/>
      <c r="D52" s="92"/>
      <c r="E52" s="92"/>
      <c r="F52" s="93"/>
      <c r="G52" s="31">
        <v>304.36</v>
      </c>
    </row>
    <row r="53" spans="1:7" s="1" customFormat="1" ht="15.75" customHeight="1">
      <c r="A53" s="91" t="s">
        <v>112</v>
      </c>
      <c r="B53" s="92"/>
      <c r="C53" s="92"/>
      <c r="D53" s="92"/>
      <c r="E53" s="92"/>
      <c r="F53" s="93"/>
      <c r="G53" s="31">
        <v>10548.3</v>
      </c>
    </row>
    <row r="54" spans="1:7" s="1" customFormat="1" ht="16.5" customHeight="1">
      <c r="A54" s="84" t="s">
        <v>119</v>
      </c>
      <c r="B54" s="85"/>
      <c r="C54" s="85"/>
      <c r="D54" s="85"/>
      <c r="E54" s="85"/>
      <c r="F54" s="86"/>
      <c r="G54" s="30"/>
    </row>
    <row r="55" spans="1:7" s="1" customFormat="1" ht="16.5" customHeight="1">
      <c r="A55" s="91" t="s">
        <v>108</v>
      </c>
      <c r="B55" s="92"/>
      <c r="C55" s="92"/>
      <c r="D55" s="92"/>
      <c r="E55" s="92"/>
      <c r="F55" s="93"/>
      <c r="G55" s="13">
        <v>18796.71</v>
      </c>
    </row>
    <row r="56" spans="1:7" s="1" customFormat="1" ht="16.5" customHeight="1">
      <c r="A56" s="91" t="s">
        <v>127</v>
      </c>
      <c r="B56" s="92"/>
      <c r="C56" s="92"/>
      <c r="D56" s="92"/>
      <c r="E56" s="92"/>
      <c r="F56" s="93"/>
      <c r="G56" s="31">
        <v>226.83</v>
      </c>
    </row>
    <row r="57" spans="1:7" s="1" customFormat="1" ht="16.5" customHeight="1">
      <c r="A57" s="84" t="s">
        <v>128</v>
      </c>
      <c r="B57" s="85"/>
      <c r="C57" s="85"/>
      <c r="D57" s="85"/>
      <c r="E57" s="85"/>
      <c r="F57" s="86"/>
      <c r="G57" s="13"/>
    </row>
    <row r="58" spans="1:7" s="1" customFormat="1" ht="16.5" customHeight="1">
      <c r="A58" s="91" t="s">
        <v>129</v>
      </c>
      <c r="B58" s="92"/>
      <c r="C58" s="92"/>
      <c r="D58" s="92"/>
      <c r="E58" s="92"/>
      <c r="F58" s="93"/>
      <c r="G58" s="13">
        <v>595.11</v>
      </c>
    </row>
    <row r="59" spans="1:7" s="1" customFormat="1" ht="16.5" customHeight="1">
      <c r="A59" s="91" t="s">
        <v>106</v>
      </c>
      <c r="B59" s="92"/>
      <c r="C59" s="92"/>
      <c r="D59" s="92"/>
      <c r="E59" s="92"/>
      <c r="F59" s="93"/>
      <c r="G59" s="13">
        <v>352.39</v>
      </c>
    </row>
    <row r="60" spans="1:7" s="1" customFormat="1" ht="16.5" customHeight="1">
      <c r="A60" s="91" t="s">
        <v>108</v>
      </c>
      <c r="B60" s="92"/>
      <c r="C60" s="92"/>
      <c r="D60" s="92"/>
      <c r="E60" s="92"/>
      <c r="F60" s="93"/>
      <c r="G60" s="13">
        <v>4094.9</v>
      </c>
    </row>
    <row r="61" spans="1:7" s="1" customFormat="1" ht="16.5" customHeight="1">
      <c r="A61" s="84" t="s">
        <v>134</v>
      </c>
      <c r="B61" s="85"/>
      <c r="C61" s="85"/>
      <c r="D61" s="85"/>
      <c r="E61" s="85"/>
      <c r="F61" s="86"/>
      <c r="G61" s="13"/>
    </row>
    <row r="62" spans="1:7" s="1" customFormat="1" ht="16.5" customHeight="1">
      <c r="A62" s="91" t="s">
        <v>142</v>
      </c>
      <c r="B62" s="92"/>
      <c r="C62" s="92"/>
      <c r="D62" s="92"/>
      <c r="E62" s="92"/>
      <c r="F62" s="93"/>
      <c r="G62" s="13">
        <v>1834.51</v>
      </c>
    </row>
    <row r="63" spans="1:7" s="1" customFormat="1" ht="16.5" customHeight="1">
      <c r="A63" s="91" t="s">
        <v>108</v>
      </c>
      <c r="B63" s="92"/>
      <c r="C63" s="92"/>
      <c r="D63" s="92"/>
      <c r="E63" s="92"/>
      <c r="F63" s="93"/>
      <c r="G63" s="13">
        <v>3388.94</v>
      </c>
    </row>
    <row r="64" spans="1:7" s="1" customFormat="1" ht="16.5" customHeight="1">
      <c r="A64" s="91" t="s">
        <v>143</v>
      </c>
      <c r="B64" s="92"/>
      <c r="C64" s="92"/>
      <c r="D64" s="92"/>
      <c r="E64" s="92"/>
      <c r="F64" s="93"/>
      <c r="G64" s="32">
        <v>18513.15</v>
      </c>
    </row>
    <row r="65" spans="1:7" s="1" customFormat="1" ht="16.5" customHeight="1">
      <c r="A65" s="84" t="s">
        <v>150</v>
      </c>
      <c r="B65" s="85"/>
      <c r="C65" s="85"/>
      <c r="D65" s="85"/>
      <c r="E65" s="85"/>
      <c r="F65" s="86"/>
      <c r="G65" s="13"/>
    </row>
    <row r="66" spans="1:7" s="1" customFormat="1" ht="16.5" customHeight="1">
      <c r="A66" s="91" t="s">
        <v>153</v>
      </c>
      <c r="B66" s="92"/>
      <c r="C66" s="92"/>
      <c r="D66" s="92"/>
      <c r="E66" s="92"/>
      <c r="F66" s="93"/>
      <c r="G66" s="6">
        <v>1751.83</v>
      </c>
    </row>
    <row r="67" spans="1:7" s="1" customFormat="1" ht="16.5" customHeight="1">
      <c r="A67" s="91" t="s">
        <v>154</v>
      </c>
      <c r="B67" s="92"/>
      <c r="C67" s="92"/>
      <c r="D67" s="92"/>
      <c r="E67" s="92"/>
      <c r="F67" s="93"/>
      <c r="G67" s="6">
        <v>34313.41</v>
      </c>
    </row>
    <row r="68" spans="1:7" s="1" customFormat="1" ht="16.5" customHeight="1">
      <c r="A68" s="84" t="s">
        <v>196</v>
      </c>
      <c r="B68" s="85"/>
      <c r="C68" s="85"/>
      <c r="D68" s="85"/>
      <c r="E68" s="85"/>
      <c r="F68" s="86"/>
      <c r="G68" s="7"/>
    </row>
    <row r="69" spans="1:7" s="1" customFormat="1" ht="16.5" customHeight="1">
      <c r="A69" s="91" t="s">
        <v>200</v>
      </c>
      <c r="B69" s="92"/>
      <c r="C69" s="92"/>
      <c r="D69" s="92"/>
      <c r="E69" s="92"/>
      <c r="F69" s="93"/>
      <c r="G69" s="6">
        <v>21405.81</v>
      </c>
    </row>
    <row r="70" spans="1:7" s="1" customFormat="1" ht="16.5" customHeight="1">
      <c r="A70" s="91" t="s">
        <v>201</v>
      </c>
      <c r="B70" s="92"/>
      <c r="C70" s="92"/>
      <c r="D70" s="92"/>
      <c r="E70" s="92"/>
      <c r="F70" s="93"/>
      <c r="G70" s="6">
        <v>6901.15</v>
      </c>
    </row>
    <row r="71" spans="1:7" s="1" customFormat="1" ht="16.5" customHeight="1">
      <c r="A71" s="84" t="s">
        <v>202</v>
      </c>
      <c r="B71" s="85"/>
      <c r="C71" s="85"/>
      <c r="D71" s="85"/>
      <c r="E71" s="85"/>
      <c r="F71" s="86"/>
      <c r="G71" s="6"/>
    </row>
    <row r="72" spans="1:7" s="1" customFormat="1" ht="16.5" customHeight="1">
      <c r="A72" s="91" t="s">
        <v>209</v>
      </c>
      <c r="B72" s="92"/>
      <c r="C72" s="92"/>
      <c r="D72" s="92"/>
      <c r="E72" s="92"/>
      <c r="F72" s="93"/>
      <c r="G72" s="32">
        <v>1210</v>
      </c>
    </row>
    <row r="73" spans="1:7" s="1" customFormat="1" ht="16.5" customHeight="1">
      <c r="A73" s="84" t="s">
        <v>217</v>
      </c>
      <c r="B73" s="85"/>
      <c r="C73" s="85"/>
      <c r="D73" s="85"/>
      <c r="E73" s="85"/>
      <c r="F73" s="86"/>
      <c r="G73" s="6"/>
    </row>
    <row r="74" spans="1:7" s="1" customFormat="1" ht="16.5" customHeight="1">
      <c r="A74" s="91" t="s">
        <v>204</v>
      </c>
      <c r="B74" s="92"/>
      <c r="C74" s="92"/>
      <c r="D74" s="92"/>
      <c r="E74" s="92"/>
      <c r="F74" s="93"/>
      <c r="G74" s="32">
        <v>20946.46</v>
      </c>
    </row>
    <row r="75" spans="1:7" s="1" customFormat="1" ht="16.5" customHeight="1">
      <c r="A75" s="91" t="s">
        <v>222</v>
      </c>
      <c r="B75" s="92"/>
      <c r="C75" s="92"/>
      <c r="D75" s="92"/>
      <c r="E75" s="92"/>
      <c r="F75" s="93"/>
      <c r="G75" s="32">
        <v>7589.33</v>
      </c>
    </row>
    <row r="76" spans="1:7" s="1" customFormat="1" ht="16.5" customHeight="1">
      <c r="A76" s="84" t="s">
        <v>241</v>
      </c>
      <c r="B76" s="85"/>
      <c r="C76" s="85"/>
      <c r="D76" s="85"/>
      <c r="E76" s="85"/>
      <c r="F76" s="86"/>
      <c r="G76" s="32"/>
    </row>
    <row r="77" spans="1:7" s="1" customFormat="1" ht="16.5" customHeight="1">
      <c r="A77" s="91" t="s">
        <v>243</v>
      </c>
      <c r="B77" s="92"/>
      <c r="C77" s="92"/>
      <c r="D77" s="92"/>
      <c r="E77" s="92"/>
      <c r="F77" s="93"/>
      <c r="G77" s="32">
        <v>10143.59</v>
      </c>
    </row>
    <row r="78" spans="1:7" s="1" customFormat="1" ht="16.5" customHeight="1">
      <c r="A78" s="91" t="s">
        <v>244</v>
      </c>
      <c r="B78" s="92"/>
      <c r="C78" s="92"/>
      <c r="D78" s="92"/>
      <c r="E78" s="92"/>
      <c r="F78" s="93"/>
      <c r="G78" s="32">
        <v>1797.16</v>
      </c>
    </row>
    <row r="79" spans="1:7" s="1" customFormat="1" ht="16.5" customHeight="1">
      <c r="A79" s="91" t="s">
        <v>250</v>
      </c>
      <c r="B79" s="92"/>
      <c r="C79" s="92"/>
      <c r="D79" s="92"/>
      <c r="E79" s="92"/>
      <c r="F79" s="93"/>
      <c r="G79" s="32">
        <v>1366.95</v>
      </c>
    </row>
    <row r="80" spans="1:7" s="1" customFormat="1" ht="16.5" customHeight="1">
      <c r="A80" s="91" t="s">
        <v>106</v>
      </c>
      <c r="B80" s="92"/>
      <c r="C80" s="92"/>
      <c r="D80" s="92"/>
      <c r="E80" s="92"/>
      <c r="F80" s="93"/>
      <c r="G80" s="32">
        <v>121.85</v>
      </c>
    </row>
    <row r="81" spans="1:7" s="1" customFormat="1" ht="16.5" customHeight="1">
      <c r="A81" s="84" t="s">
        <v>253</v>
      </c>
      <c r="B81" s="85"/>
      <c r="C81" s="85"/>
      <c r="D81" s="85"/>
      <c r="E81" s="85"/>
      <c r="F81" s="86"/>
      <c r="G81" s="32"/>
    </row>
    <row r="82" spans="1:7" s="1" customFormat="1" ht="16.5" customHeight="1">
      <c r="A82" s="91" t="s">
        <v>262</v>
      </c>
      <c r="B82" s="92"/>
      <c r="C82" s="92"/>
      <c r="D82" s="92"/>
      <c r="E82" s="92"/>
      <c r="F82" s="93"/>
      <c r="G82" s="32">
        <v>8572.26</v>
      </c>
    </row>
    <row r="83" spans="1:7" s="1" customFormat="1" ht="16.5" customHeight="1">
      <c r="A83" s="91" t="s">
        <v>263</v>
      </c>
      <c r="B83" s="92"/>
      <c r="C83" s="92"/>
      <c r="D83" s="92"/>
      <c r="E83" s="92"/>
      <c r="F83" s="93"/>
      <c r="G83" s="32">
        <v>248.13</v>
      </c>
    </row>
    <row r="84" spans="1:7" s="1" customFormat="1" ht="16.5" customHeight="1">
      <c r="A84" s="91" t="s">
        <v>106</v>
      </c>
      <c r="B84" s="92"/>
      <c r="C84" s="92"/>
      <c r="D84" s="92"/>
      <c r="E84" s="92"/>
      <c r="F84" s="93"/>
      <c r="G84" s="32">
        <v>121.85</v>
      </c>
    </row>
  </sheetData>
  <mergeCells count="81">
    <mergeCell ref="A81:F81"/>
    <mergeCell ref="A82:F82"/>
    <mergeCell ref="A83:F83"/>
    <mergeCell ref="A84:F84"/>
    <mergeCell ref="A68:F68"/>
    <mergeCell ref="A69:F69"/>
    <mergeCell ref="A70:F70"/>
    <mergeCell ref="A25:F25"/>
    <mergeCell ref="A26:D26"/>
    <mergeCell ref="A27:D27"/>
    <mergeCell ref="A28:D28"/>
    <mergeCell ref="A59:F59"/>
    <mergeCell ref="A60:F60"/>
    <mergeCell ref="A61:F61"/>
    <mergeCell ref="A73:F73"/>
    <mergeCell ref="A74:F74"/>
    <mergeCell ref="A75:F75"/>
    <mergeCell ref="A63:F63"/>
    <mergeCell ref="A64:F64"/>
    <mergeCell ref="A65:F65"/>
    <mergeCell ref="A66:F66"/>
    <mergeCell ref="A71:F71"/>
    <mergeCell ref="A72:F72"/>
    <mergeCell ref="A67:F67"/>
    <mergeCell ref="A62:F62"/>
    <mergeCell ref="A55:F55"/>
    <mergeCell ref="A56:F56"/>
    <mergeCell ref="A57:F57"/>
    <mergeCell ref="A58:F58"/>
    <mergeCell ref="A51:F51"/>
    <mergeCell ref="A52:F52"/>
    <mergeCell ref="A53:F53"/>
    <mergeCell ref="A54:F54"/>
    <mergeCell ref="A45:F45"/>
    <mergeCell ref="A47:F47"/>
    <mergeCell ref="A49:F49"/>
    <mergeCell ref="A50:F50"/>
    <mergeCell ref="A46:F46"/>
    <mergeCell ref="A48:F48"/>
    <mergeCell ref="D41:F41"/>
    <mergeCell ref="A42:G42"/>
    <mergeCell ref="A43:F43"/>
    <mergeCell ref="A44:F44"/>
    <mergeCell ref="D37:F37"/>
    <mergeCell ref="D38:F38"/>
    <mergeCell ref="D39:F39"/>
    <mergeCell ref="D40:F40"/>
    <mergeCell ref="D33:F33"/>
    <mergeCell ref="D34:F34"/>
    <mergeCell ref="D35:F35"/>
    <mergeCell ref="D36:F36"/>
    <mergeCell ref="A29:F29"/>
    <mergeCell ref="D30:F30"/>
    <mergeCell ref="D31:F31"/>
    <mergeCell ref="D32:F32"/>
    <mergeCell ref="A21:F21"/>
    <mergeCell ref="A22:D22"/>
    <mergeCell ref="A23:D23"/>
    <mergeCell ref="A24:D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G8:G9"/>
    <mergeCell ref="A10:G10"/>
    <mergeCell ref="A11:F11"/>
    <mergeCell ref="A12:G12"/>
    <mergeCell ref="A14:G14"/>
    <mergeCell ref="A15:F16"/>
    <mergeCell ref="G15:G16"/>
    <mergeCell ref="A80:F80"/>
    <mergeCell ref="A76:F76"/>
    <mergeCell ref="A77:F77"/>
    <mergeCell ref="A78:F78"/>
    <mergeCell ref="A79:F79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scale="94" r:id="rId1"/>
  <rowBreaks count="1" manualBreakCount="1"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ООО"Ремстрой"</cp:lastModifiedBy>
  <cp:lastPrinted>2013-03-01T13:38:02Z</cp:lastPrinted>
  <dcterms:created xsi:type="dcterms:W3CDTF">1996-10-08T23:32:33Z</dcterms:created>
  <dcterms:modified xsi:type="dcterms:W3CDTF">2013-04-11T07:41:23Z</dcterms:modified>
  <cp:category/>
  <cp:version/>
  <cp:contentType/>
  <cp:contentStatus/>
</cp:coreProperties>
</file>